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3556" yWindow="270" windowWidth="15330" windowHeight="9105" activeTab="0"/>
  </bookViews>
  <sheets>
    <sheet name="Title Page" sheetId="1" r:id="rId1"/>
    <sheet name="Template" sheetId="2" r:id="rId2"/>
    <sheet name="Example for Marker Setti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Flegel</author>
  </authors>
  <commentList>
    <comment ref="G8" authorId="0">
      <text>
        <r>
          <rPr>
            <b/>
            <sz val="8"/>
            <rFont val="Tahoma"/>
            <family val="0"/>
          </rPr>
          <t>Prepare twice the CcDEe control RBC provided by the Workshop: Test the first preparation at the beginning of the series and enter its median fluorescence here.</t>
        </r>
      </text>
    </comment>
    <comment ref="R8" authorId="0">
      <text>
        <r>
          <rPr>
            <b/>
            <sz val="8"/>
            <rFont val="Tahoma"/>
            <family val="0"/>
          </rPr>
          <t>Prepare twice the CcDEe control RBC provided by the Workshop: Test the second  preparation at the end of the series and enter its median fluorescence in this column.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>Enter the results for CcDEe control RBC tested before and after the series of RBC samples. If the difference exceeds 15%, the repetition of the whole flow cytometer session with the particular antibody is recommended.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<sst xmlns="http://schemas.openxmlformats.org/spreadsheetml/2006/main" count="71" uniqueCount="66">
  <si>
    <t>Paris 2001</t>
  </si>
  <si>
    <t>Section 1 B - Rh Flow Cytometry</t>
  </si>
  <si>
    <t>4th International Workshop on Monoclonal Antibodies against Human Red Blood Cells and Related Antigens</t>
  </si>
  <si>
    <t>Willy A Flegel, Priv.-Doz. Dr. med.</t>
  </si>
  <si>
    <t xml:space="preserve">Abteilung Transfusionsmedizin, Universität Ulm </t>
  </si>
  <si>
    <t xml:space="preserve">DRK Blutspendedienst Baden-Württemberg, Institut Ulm </t>
  </si>
  <si>
    <t xml:space="preserve">Helmholtzstrasse 10 </t>
  </si>
  <si>
    <t xml:space="preserve">D-89081 Ulm </t>
  </si>
  <si>
    <t xml:space="preserve">Germany </t>
  </si>
  <si>
    <t>Telefon +49-731-150-601</t>
  </si>
  <si>
    <t xml:space="preserve">FAX +49-731-150-602 </t>
  </si>
  <si>
    <t xml:space="preserve">Email: willy.flegel@medizin.uni-ulm.de or waf@ucsd.edu </t>
  </si>
  <si>
    <t>Homepage: http://www.uni-ulm.de/~wflegel/</t>
  </si>
  <si>
    <t xml:space="preserve">Fill in the light green fields only. </t>
  </si>
  <si>
    <t>Number</t>
  </si>
  <si>
    <t>Class</t>
  </si>
  <si>
    <t>Specificity</t>
  </si>
  <si>
    <t>CcDEe</t>
  </si>
  <si>
    <t>dd mm yy</t>
  </si>
  <si>
    <t>Fine</t>
  </si>
  <si>
    <t>Repeat</t>
  </si>
  <si>
    <t>Quality</t>
  </si>
  <si>
    <t>control</t>
  </si>
  <si>
    <t>Control</t>
  </si>
  <si>
    <t>BEGIN</t>
  </si>
  <si>
    <t>END</t>
  </si>
  <si>
    <t>testing</t>
  </si>
  <si>
    <t xml:space="preserve">Date of </t>
  </si>
  <si>
    <t>Relative epitope densities: epitopes per red blood cell (calculated automatically by the spreadsheet).</t>
  </si>
  <si>
    <t>Fill in median fluorescence only.</t>
  </si>
  <si>
    <t>Enter integers (e.g. 543) or positive numbers with maximum two decimals (e.g. 543.21).</t>
  </si>
  <si>
    <t>CcDEe no. 63 86 148</t>
  </si>
  <si>
    <t>Control RBC</t>
  </si>
  <si>
    <t>9 July 2001</t>
  </si>
  <si>
    <t>P10</t>
  </si>
  <si>
    <t>P90</t>
  </si>
  <si>
    <t>&gt;Cutoff</t>
  </si>
  <si>
    <t>AgDunGer</t>
  </si>
  <si>
    <t>AgDGer</t>
  </si>
  <si>
    <t>Median</t>
  </si>
  <si>
    <t>Antigen density</t>
  </si>
  <si>
    <t>Rhesus D similarity index (RI)</t>
  </si>
  <si>
    <t>auxiliary calculations</t>
  </si>
  <si>
    <t>Rh flow cytometry - Coordinator's report</t>
  </si>
  <si>
    <t>Spreadsheet Version 1.1</t>
  </si>
  <si>
    <t>If using this spreadsheet, please cite</t>
  </si>
  <si>
    <t>the following publication:</t>
  </si>
  <si>
    <t>If using a different control RBC,</t>
  </si>
  <si>
    <t>enter the proper antigen density</t>
  </si>
  <si>
    <t>or set to 100% (i.e. enter 100 instead of 27500).</t>
  </si>
  <si>
    <t>antigen density (antigen D per RBC)</t>
  </si>
  <si>
    <t>WA Flegel, V Čurin-Šerbec, M Delamaire,</t>
  </si>
  <si>
    <t>B Donvito, H Ikeda, Jan Jørgensen, B Kumpel,</t>
  </si>
  <si>
    <t>PY Le Pennec, M Písačka, Y Tani, M Uchikawa,</t>
  </si>
  <si>
    <t>S Wendel, FF Wagner</t>
  </si>
  <si>
    <t>and indicate the version:</t>
  </si>
  <si>
    <t>Transfusion Clinique et Biologique 2002, in press</t>
  </si>
  <si>
    <t>ccddee</t>
  </si>
  <si>
    <t>NEGATIVE</t>
  </si>
  <si>
    <t>For entering different antigen density of control use "Title page" field C60.</t>
  </si>
  <si>
    <t>Number of antibodies</t>
  </si>
  <si>
    <t>Result based on all antibodies</t>
  </si>
  <si>
    <t>Ig</t>
  </si>
  <si>
    <t>Antibody</t>
  </si>
  <si>
    <t>Clone ID</t>
  </si>
  <si>
    <t>Antigen density (antigen per RBC) of the positive control: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</si>
</sst>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\ mm\ yy"/>
    <numFmt numFmtId="165" formatCode="h:mm"/>
    <numFmt numFmtId="166" formatCode="mmmm\ yy"/>
    <numFmt numFmtId="167" formatCode="yyyy\-mm\-dd"/>
    <numFmt numFmtId="168" formatCode="d/\ mmmm\ yyyy"/>
    <numFmt numFmtId="169" formatCode="0.00;[Red]0.00"/>
    <numFmt numFmtId="170" formatCode="0.0000"/>
    <numFmt numFmtId="171" formatCode="0.000"/>
    <numFmt numFmtId="172" formatCode="dd/mm/yyyy"/>
  </numFmts>
  <fonts count="22">
    <font>
      <sz val="10"/>
      <name val="Arial"/>
      <family val="0"/>
    </font>
    <font>
      <b/>
      <sz val="14"/>
      <name val="Arial"/>
      <family val="2"/>
    </font>
    <font>
      <sz val="10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name val="Arial Narrow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2" fontId="0" fillId="3" borderId="3" xfId="0" applyNumberFormat="1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5" fillId="4" borderId="0" xfId="0" applyFont="1" applyFill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11" fontId="0" fillId="3" borderId="11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21" xfId="0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0" xfId="18" applyAlignment="1" applyProtection="1">
      <alignment/>
      <protection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23" xfId="0" applyFill="1" applyBorder="1" applyAlignment="1" applyProtection="1">
      <alignment horizontal="center"/>
      <protection/>
    </xf>
    <xf numFmtId="0" fontId="0" fillId="3" borderId="24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19" fillId="0" borderId="18" xfId="0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15" fontId="0" fillId="0" borderId="18" xfId="0" applyNumberFormat="1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/>
      <protection locked="0"/>
    </xf>
    <xf numFmtId="0" fontId="13" fillId="3" borderId="14" xfId="0" applyFont="1" applyFill="1" applyBorder="1" applyAlignment="1" applyProtection="1">
      <alignment/>
      <protection locked="0"/>
    </xf>
    <xf numFmtId="49" fontId="0" fillId="3" borderId="9" xfId="0" applyNumberFormat="1" applyFill="1" applyBorder="1" applyAlignment="1" applyProtection="1">
      <alignment horizontal="right"/>
      <protection locked="0"/>
    </xf>
    <xf numFmtId="49" fontId="0" fillId="3" borderId="11" xfId="0" applyNumberFormat="1" applyFill="1" applyBorder="1" applyAlignment="1" applyProtection="1" quotePrefix="1">
      <alignment horizontal="right"/>
      <protection locked="0"/>
    </xf>
    <xf numFmtId="0" fontId="12" fillId="0" borderId="0" xfId="0" applyFont="1" applyFill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5" fillId="4" borderId="0" xfId="0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right" textRotation="90"/>
      <protection/>
    </xf>
    <xf numFmtId="0" fontId="12" fillId="4" borderId="0" xfId="0" applyFont="1" applyFill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 textRotation="90"/>
      <protection/>
    </xf>
    <xf numFmtId="0" fontId="11" fillId="4" borderId="6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15" fillId="0" borderId="8" xfId="0" applyNumberFormat="1" applyFont="1" applyBorder="1" applyAlignment="1" applyProtection="1">
      <alignment horizontal="right" textRotation="90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3" fillId="0" borderId="8" xfId="0" applyNumberFormat="1" applyFont="1" applyBorder="1" applyAlignment="1" applyProtection="1">
      <alignment horizontal="center"/>
      <protection/>
    </xf>
    <xf numFmtId="165" fontId="7" fillId="0" borderId="8" xfId="0" applyNumberFormat="1" applyFont="1" applyFill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right" textRotation="90"/>
      <protection/>
    </xf>
    <xf numFmtId="49" fontId="14" fillId="0" borderId="9" xfId="0" applyNumberFormat="1" applyFont="1" applyBorder="1" applyAlignment="1" applyProtection="1">
      <alignment horizontal="right"/>
      <protection/>
    </xf>
    <xf numFmtId="0" fontId="11" fillId="5" borderId="0" xfId="0" applyNumberFormat="1" applyFont="1" applyFill="1" applyAlignment="1" applyProtection="1">
      <alignment horizontal="center"/>
      <protection/>
    </xf>
    <xf numFmtId="49" fontId="14" fillId="0" borderId="9" xfId="0" applyNumberFormat="1" applyFont="1" applyBorder="1" applyAlignment="1" applyProtection="1" quotePrefix="1">
      <alignment horizontal="right"/>
      <protection/>
    </xf>
    <xf numFmtId="170" fontId="0" fillId="0" borderId="26" xfId="0" applyNumberFormat="1" applyFill="1" applyBorder="1" applyAlignment="1" applyProtection="1">
      <alignment/>
      <protection/>
    </xf>
    <xf numFmtId="170" fontId="0" fillId="0" borderId="1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3" fillId="0" borderId="7" xfId="0" applyNumberFormat="1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1" fontId="16" fillId="0" borderId="0" xfId="0" applyNumberFormat="1" applyFont="1" applyBorder="1" applyAlignment="1" applyProtection="1">
      <alignment/>
      <protection/>
    </xf>
    <xf numFmtId="1" fontId="16" fillId="0" borderId="18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18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right"/>
      <protection/>
    </xf>
    <xf numFmtId="0" fontId="13" fillId="0" borderId="2" xfId="0" applyNumberFormat="1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right"/>
      <protection/>
    </xf>
    <xf numFmtId="0" fontId="13" fillId="0" borderId="26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Border="1" applyAlignment="1" applyProtection="1">
      <alignment/>
      <protection/>
    </xf>
    <xf numFmtId="170" fontId="0" fillId="0" borderId="14" xfId="0" applyNumberFormat="1" applyBorder="1" applyAlignment="1" applyProtection="1">
      <alignment/>
      <protection/>
    </xf>
    <xf numFmtId="0" fontId="13" fillId="0" borderId="31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3" borderId="34" xfId="0" applyNumberFormat="1" applyFill="1" applyBorder="1" applyAlignment="1" applyProtection="1" quotePrefix="1">
      <alignment horizontal="right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8" fillId="3" borderId="34" xfId="0" applyFont="1" applyFill="1" applyBorder="1" applyAlignment="1" applyProtection="1">
      <alignment horizontal="center"/>
      <protection locked="0"/>
    </xf>
    <xf numFmtId="164" fontId="0" fillId="3" borderId="30" xfId="0" applyNumberFormat="1" applyFill="1" applyBorder="1" applyAlignment="1" applyProtection="1">
      <alignment horizontal="center"/>
      <protection locked="0"/>
    </xf>
    <xf numFmtId="49" fontId="14" fillId="0" borderId="30" xfId="0" applyNumberFormat="1" applyFont="1" applyBorder="1" applyAlignment="1" applyProtection="1">
      <alignment horizontal="right"/>
      <protection/>
    </xf>
    <xf numFmtId="2" fontId="0" fillId="3" borderId="33" xfId="0" applyNumberFormat="1" applyFill="1" applyBorder="1" applyAlignment="1" applyProtection="1">
      <alignment/>
      <protection locked="0"/>
    </xf>
    <xf numFmtId="0" fontId="11" fillId="5" borderId="8" xfId="0" applyNumberFormat="1" applyFont="1" applyFill="1" applyBorder="1" applyAlignment="1" applyProtection="1">
      <alignment horizontal="center"/>
      <protection/>
    </xf>
    <xf numFmtId="49" fontId="14" fillId="0" borderId="30" xfId="0" applyNumberFormat="1" applyFont="1" applyBorder="1" applyAlignment="1" applyProtection="1" quotePrefix="1">
      <alignment horizontal="right"/>
      <protection/>
    </xf>
    <xf numFmtId="170" fontId="0" fillId="0" borderId="29" xfId="0" applyNumberFormat="1" applyFill="1" applyBorder="1" applyAlignment="1" applyProtection="1">
      <alignment/>
      <protection/>
    </xf>
    <xf numFmtId="170" fontId="0" fillId="0" borderId="30" xfId="0" applyNumberForma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FFFF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ulm.de/~wflegel/" TargetMode="External" /><Relationship Id="rId2" Type="http://schemas.openxmlformats.org/officeDocument/2006/relationships/hyperlink" Target="mailto:willy.flegel@medizin.uni-ulm.d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6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37.8515625" style="4" customWidth="1"/>
    <col min="2" max="2" width="1.7109375" style="4" customWidth="1"/>
    <col min="3" max="3" width="43.8515625" style="4" customWidth="1"/>
    <col min="4" max="4" width="39.28125" style="4" customWidth="1"/>
    <col min="5" max="16384" width="11.421875" style="4" customWidth="1"/>
  </cols>
  <sheetData>
    <row r="1" spans="1:4" s="9" customFormat="1" ht="36" customHeight="1">
      <c r="A1" s="60" t="s">
        <v>2</v>
      </c>
      <c r="B1" s="60"/>
      <c r="C1" s="60"/>
      <c r="D1" s="60"/>
    </row>
    <row r="2" spans="1:4" s="9" customFormat="1" ht="27" customHeight="1">
      <c r="A2" s="61" t="s">
        <v>0</v>
      </c>
      <c r="B2" s="61"/>
      <c r="C2" s="61"/>
      <c r="D2" s="61"/>
    </row>
    <row r="3" spans="1:4" ht="25.5" customHeight="1">
      <c r="A3" s="61" t="s">
        <v>1</v>
      </c>
      <c r="B3" s="61"/>
      <c r="C3" s="61"/>
      <c r="D3" s="61"/>
    </row>
    <row r="4" ht="12.75">
      <c r="A4" s="34"/>
    </row>
    <row r="5" spans="1:5" ht="12.75">
      <c r="A5" s="35"/>
      <c r="B5" s="36"/>
      <c r="C5" s="37"/>
      <c r="D5" s="36"/>
      <c r="E5" s="36"/>
    </row>
    <row r="6" spans="2:5" ht="12.75">
      <c r="B6" s="36"/>
      <c r="C6" s="35"/>
      <c r="D6" s="38"/>
      <c r="E6" s="36"/>
    </row>
    <row r="7" spans="2:5" ht="12.75">
      <c r="B7" s="36"/>
      <c r="C7" s="35"/>
      <c r="D7" s="36"/>
      <c r="E7" s="36"/>
    </row>
    <row r="8" spans="2:5" ht="12.75">
      <c r="B8" s="36"/>
      <c r="D8" s="36"/>
      <c r="E8" s="36"/>
    </row>
    <row r="9" spans="2:5" ht="12.75">
      <c r="B9" s="36"/>
      <c r="C9" s="17" t="s">
        <v>13</v>
      </c>
      <c r="D9" s="36"/>
      <c r="E9" s="36"/>
    </row>
    <row r="10" spans="2:5" ht="13.5" thickBot="1">
      <c r="B10" s="36"/>
      <c r="C10" s="35"/>
      <c r="D10" s="36"/>
      <c r="E10" s="36"/>
    </row>
    <row r="11" spans="2:5" ht="12.75" customHeight="1">
      <c r="B11" s="39"/>
      <c r="C11" s="30"/>
      <c r="D11" s="40"/>
      <c r="E11" s="36"/>
    </row>
    <row r="12" spans="1:5" ht="12.75">
      <c r="A12" s="35"/>
      <c r="B12" s="41"/>
      <c r="C12" s="42" t="s">
        <v>45</v>
      </c>
      <c r="D12" s="40"/>
      <c r="E12" s="36"/>
    </row>
    <row r="13" spans="1:5" ht="12.75">
      <c r="A13" s="35"/>
      <c r="B13" s="41"/>
      <c r="C13" s="43" t="s">
        <v>46</v>
      </c>
      <c r="D13" s="40"/>
      <c r="E13" s="36"/>
    </row>
    <row r="14" spans="1:5" ht="12.75">
      <c r="A14" s="35"/>
      <c r="B14" s="41"/>
      <c r="C14" s="52"/>
      <c r="D14" s="40"/>
      <c r="E14" s="36"/>
    </row>
    <row r="15" spans="2:5" ht="12.75">
      <c r="B15" s="41"/>
      <c r="C15" s="53" t="s">
        <v>51</v>
      </c>
      <c r="D15" s="40"/>
      <c r="E15" s="36"/>
    </row>
    <row r="16" spans="1:5" ht="12.75">
      <c r="A16" s="35"/>
      <c r="B16" s="41"/>
      <c r="C16" s="53" t="s">
        <v>52</v>
      </c>
      <c r="D16" s="40"/>
      <c r="E16" s="36"/>
    </row>
    <row r="17" spans="1:5" ht="12.75">
      <c r="A17" s="35"/>
      <c r="B17" s="41"/>
      <c r="C17" s="53" t="s">
        <v>53</v>
      </c>
      <c r="D17" s="36"/>
      <c r="E17" s="36"/>
    </row>
    <row r="18" spans="1:5" ht="12.75">
      <c r="A18" s="35"/>
      <c r="B18" s="41"/>
      <c r="C18" s="31" t="s">
        <v>54</v>
      </c>
      <c r="D18" s="36"/>
      <c r="E18" s="36"/>
    </row>
    <row r="19" spans="1:5" ht="12.75">
      <c r="A19" s="45"/>
      <c r="B19" s="41"/>
      <c r="C19" s="54" t="s">
        <v>43</v>
      </c>
      <c r="D19" s="36"/>
      <c r="E19" s="36"/>
    </row>
    <row r="20" spans="1:5" ht="12.75">
      <c r="A20" s="35"/>
      <c r="B20" s="41"/>
      <c r="C20" s="55" t="s">
        <v>56</v>
      </c>
      <c r="D20" s="36"/>
      <c r="E20" s="36"/>
    </row>
    <row r="21" spans="1:5" ht="12.75">
      <c r="A21" s="35"/>
      <c r="B21" s="41"/>
      <c r="C21" s="31"/>
      <c r="D21" s="36"/>
      <c r="E21" s="36"/>
    </row>
    <row r="22" spans="1:5" ht="12.75">
      <c r="A22" s="35"/>
      <c r="B22" s="41"/>
      <c r="C22" s="56" t="s">
        <v>55</v>
      </c>
      <c r="D22" s="36"/>
      <c r="E22" s="36"/>
    </row>
    <row r="23" spans="1:5" ht="12.75">
      <c r="A23" s="35"/>
      <c r="B23" s="41"/>
      <c r="C23" s="31"/>
      <c r="D23" s="36"/>
      <c r="E23" s="36"/>
    </row>
    <row r="24" spans="1:5" ht="12.75">
      <c r="A24" s="35"/>
      <c r="B24" s="41"/>
      <c r="C24" s="57" t="s">
        <v>44</v>
      </c>
      <c r="D24" s="36"/>
      <c r="E24" s="36"/>
    </row>
    <row r="25" spans="1:5" ht="12.75">
      <c r="A25" s="35"/>
      <c r="B25" s="41"/>
      <c r="C25" s="58" t="s">
        <v>33</v>
      </c>
      <c r="D25" s="36"/>
      <c r="E25" s="36"/>
    </row>
    <row r="26" spans="1:5" ht="13.5" thickBot="1">
      <c r="A26" s="46"/>
      <c r="B26" s="44"/>
      <c r="C26" s="59"/>
      <c r="D26" s="36"/>
      <c r="E26" s="36"/>
    </row>
    <row r="27" spans="1:5" ht="12.75">
      <c r="A27" s="46"/>
      <c r="B27" s="36"/>
      <c r="C27" s="36"/>
      <c r="D27" s="36"/>
      <c r="E27" s="36"/>
    </row>
    <row r="28" spans="1:5" ht="12.75">
      <c r="A28" s="46"/>
      <c r="B28" s="36"/>
      <c r="C28" s="36"/>
      <c r="D28" s="36"/>
      <c r="E28" s="36"/>
    </row>
    <row r="29" spans="1:6" ht="12.75">
      <c r="A29" s="46"/>
      <c r="B29" s="36"/>
      <c r="D29" s="10"/>
      <c r="E29" s="10"/>
      <c r="F29" s="10"/>
    </row>
    <row r="30" ht="12.75">
      <c r="A30" s="34"/>
    </row>
    <row r="31" ht="12.75">
      <c r="A31" s="34"/>
    </row>
    <row r="32" ht="12.75">
      <c r="A32" s="34"/>
    </row>
    <row r="33" ht="12.75">
      <c r="A33" s="4" t="s">
        <v>3</v>
      </c>
    </row>
    <row r="34" ht="12.75">
      <c r="A34" s="4" t="s">
        <v>4</v>
      </c>
    </row>
    <row r="35" ht="12.75">
      <c r="A35" s="4" t="s">
        <v>5</v>
      </c>
    </row>
    <row r="36" ht="12.75">
      <c r="A36" s="4" t="s">
        <v>6</v>
      </c>
    </row>
    <row r="37" ht="12.75">
      <c r="A37" s="4" t="s">
        <v>7</v>
      </c>
    </row>
    <row r="38" ht="12.75">
      <c r="A38" s="4" t="s">
        <v>8</v>
      </c>
    </row>
    <row r="39" ht="12.75">
      <c r="A39" s="4" t="s">
        <v>9</v>
      </c>
    </row>
    <row r="40" ht="12.75">
      <c r="A40" s="4" t="s">
        <v>10</v>
      </c>
    </row>
    <row r="41" ht="12.75">
      <c r="A41" s="47" t="s">
        <v>11</v>
      </c>
    </row>
    <row r="42" ht="12.75">
      <c r="A42" s="47" t="s">
        <v>12</v>
      </c>
    </row>
    <row r="45" ht="12.75">
      <c r="A45" s="48"/>
    </row>
    <row r="55" ht="12.75">
      <c r="C55" s="4" t="s">
        <v>47</v>
      </c>
    </row>
    <row r="56" ht="12.75">
      <c r="C56" s="4" t="s">
        <v>48</v>
      </c>
    </row>
    <row r="57" ht="12.75">
      <c r="C57" s="4" t="s">
        <v>49</v>
      </c>
    </row>
    <row r="58" ht="13.5" thickBot="1"/>
    <row r="59" spans="1:3" ht="12.75">
      <c r="A59" s="49" t="s">
        <v>31</v>
      </c>
      <c r="C59" s="50" t="s">
        <v>32</v>
      </c>
    </row>
    <row r="60" spans="1:3" ht="13.5" thickBot="1">
      <c r="A60" s="49" t="s">
        <v>50</v>
      </c>
      <c r="C60" s="51">
        <v>27500</v>
      </c>
    </row>
  </sheetData>
  <sheetProtection password="F73F" sheet="1" objects="1" scenarios="1"/>
  <mergeCells count="3">
    <mergeCell ref="A1:D1"/>
    <mergeCell ref="A2:D2"/>
    <mergeCell ref="A3:D3"/>
  </mergeCells>
  <hyperlinks>
    <hyperlink ref="A42" r:id="rId1" display="http://www.uni-ulm.de/~wflegel/"/>
    <hyperlink ref="A41" r:id="rId2" display="mailto:willy.flegel@medizin.uni-ulm.de"/>
  </hyperlinks>
  <printOptions/>
  <pageMargins left="0.7874015748031497" right="0.7874015748031497" top="0.6299212598425197" bottom="0.31496062992125984" header="0.5118110236220472" footer="0.31496062992125984"/>
  <pageSetup horizontalDpi="600" verticalDpi="600" orientation="landscape" paperSize="9" scale="35" r:id="rId3"/>
  <headerFooter alignWithMargins="0">
    <oddHeader>&amp;LRh flow cytometry section&amp;C4th International Workshop on Monoclonal Antibodies
Paris 19 + 20 July 2001&amp;RUse of data with prior written permission only.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23"/>
  <dimension ref="A2:AD108"/>
  <sheetViews>
    <sheetView workbookViewId="0" topLeftCell="A1">
      <pane ySplit="8" topLeftCell="BM18" activePane="bottomLeft" state="frozen"/>
      <selection pane="topLeft" activeCell="C12" sqref="C12"/>
      <selection pane="bottomLeft" activeCell="A1" sqref="A1"/>
    </sheetView>
  </sheetViews>
  <sheetFormatPr defaultColWidth="11.421875" defaultRowHeight="12.75"/>
  <cols>
    <col min="1" max="1" width="8.00390625" style="49" customWidth="1"/>
    <col min="2" max="2" width="13.140625" style="4" customWidth="1"/>
    <col min="3" max="3" width="7.140625" style="4" customWidth="1"/>
    <col min="4" max="4" width="10.421875" style="4" customWidth="1"/>
    <col min="5" max="5" width="10.140625" style="76" customWidth="1"/>
    <col min="6" max="6" width="4.7109375" style="71" customWidth="1"/>
    <col min="7" max="18" width="8.7109375" style="4" customWidth="1"/>
    <col min="19" max="19" width="3.140625" style="72" customWidth="1"/>
    <col min="20" max="20" width="7.421875" style="73" customWidth="1"/>
    <col min="21" max="21" width="4.7109375" style="74" customWidth="1"/>
    <col min="22" max="16384" width="11.421875" style="4" customWidth="1"/>
  </cols>
  <sheetData>
    <row r="1" ht="12.75"/>
    <row r="2" spans="2:9" ht="12.75">
      <c r="B2" s="70"/>
      <c r="C2" s="70"/>
      <c r="D2" s="70"/>
      <c r="E2" s="49" t="s">
        <v>65</v>
      </c>
      <c r="G2" s="34">
        <f>'Title Page'!C60</f>
        <v>27500</v>
      </c>
      <c r="I2" s="4" t="s">
        <v>59</v>
      </c>
    </row>
    <row r="3" spans="2:30" ht="12.75">
      <c r="B3" s="75" t="s">
        <v>13</v>
      </c>
      <c r="C3" s="75"/>
      <c r="D3" s="75"/>
      <c r="E3" s="75"/>
      <c r="V3" s="3"/>
      <c r="W3" s="3"/>
      <c r="X3" s="3"/>
      <c r="Y3" s="3"/>
      <c r="Z3" s="3"/>
      <c r="AA3" s="3"/>
      <c r="AB3" s="3"/>
      <c r="AC3" s="3"/>
      <c r="AD3" s="3"/>
    </row>
    <row r="4" spans="6:30" ht="12.75">
      <c r="F4" s="77" t="s">
        <v>14</v>
      </c>
      <c r="G4" s="78" t="s">
        <v>29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U4" s="79"/>
      <c r="V4" s="3"/>
      <c r="W4" s="3"/>
      <c r="X4" s="3"/>
      <c r="Y4" s="3"/>
      <c r="Z4" s="3"/>
      <c r="AA4" s="3"/>
      <c r="AB4" s="3"/>
      <c r="AC4" s="3"/>
      <c r="AD4" s="3"/>
    </row>
    <row r="5" spans="6:30" ht="13.5" customHeight="1">
      <c r="F5" s="77"/>
      <c r="G5" s="80" t="s">
        <v>30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0"/>
      <c r="T5" s="82" t="s">
        <v>19</v>
      </c>
      <c r="U5" s="79"/>
      <c r="V5" s="62" t="s">
        <v>28</v>
      </c>
      <c r="W5" s="62"/>
      <c r="X5" s="62"/>
      <c r="Y5" s="62"/>
      <c r="Z5" s="62"/>
      <c r="AA5" s="62"/>
      <c r="AB5" s="62"/>
      <c r="AC5" s="62"/>
      <c r="AD5" s="62"/>
    </row>
    <row r="6" spans="5:30" ht="13.5" customHeight="1">
      <c r="E6" s="83" t="s">
        <v>27</v>
      </c>
      <c r="F6" s="77"/>
      <c r="G6" s="84" t="s">
        <v>23</v>
      </c>
      <c r="H6" s="85" t="s">
        <v>23</v>
      </c>
      <c r="I6" s="64"/>
      <c r="J6" s="64"/>
      <c r="K6" s="2"/>
      <c r="L6" s="2"/>
      <c r="M6" s="64"/>
      <c r="N6" s="64"/>
      <c r="O6" s="65"/>
      <c r="P6" s="66"/>
      <c r="Q6" s="67"/>
      <c r="R6" s="86" t="s">
        <v>23</v>
      </c>
      <c r="T6" s="82" t="s">
        <v>20</v>
      </c>
      <c r="U6" s="79"/>
      <c r="V6" s="5">
        <f aca="true" t="shared" si="0" ref="V6:AB8">I6</f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>P6</f>
        <v>0</v>
      </c>
      <c r="AD6" s="63">
        <f>Q6</f>
        <v>0</v>
      </c>
    </row>
    <row r="7" spans="3:30" ht="13.5" customHeight="1">
      <c r="C7" s="87" t="s">
        <v>62</v>
      </c>
      <c r="D7" s="87" t="s">
        <v>63</v>
      </c>
      <c r="E7" s="83" t="s">
        <v>26</v>
      </c>
      <c r="F7" s="77"/>
      <c r="G7" s="84" t="s">
        <v>17</v>
      </c>
      <c r="H7" s="87" t="s">
        <v>57</v>
      </c>
      <c r="I7" s="2"/>
      <c r="J7" s="2"/>
      <c r="K7" s="2"/>
      <c r="L7" s="2"/>
      <c r="M7" s="2"/>
      <c r="N7" s="2"/>
      <c r="O7" s="2"/>
      <c r="P7" s="2"/>
      <c r="Q7" s="26"/>
      <c r="R7" s="86" t="s">
        <v>17</v>
      </c>
      <c r="T7" s="88" t="s">
        <v>21</v>
      </c>
      <c r="U7" s="79"/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>P7</f>
        <v>0</v>
      </c>
      <c r="AD7" s="63">
        <f>Q7</f>
        <v>0</v>
      </c>
    </row>
    <row r="8" spans="1:30" s="15" customFormat="1" ht="15.75" customHeight="1" thickBot="1">
      <c r="A8" s="89" t="s">
        <v>14</v>
      </c>
      <c r="B8" s="90" t="s">
        <v>64</v>
      </c>
      <c r="C8" s="91" t="s">
        <v>15</v>
      </c>
      <c r="D8" s="92" t="s">
        <v>16</v>
      </c>
      <c r="E8" s="93" t="s">
        <v>18</v>
      </c>
      <c r="F8" s="94"/>
      <c r="G8" s="95" t="s">
        <v>24</v>
      </c>
      <c r="H8" s="133" t="s">
        <v>58</v>
      </c>
      <c r="I8" s="134"/>
      <c r="J8" s="134"/>
      <c r="K8" s="134"/>
      <c r="L8" s="134"/>
      <c r="M8" s="134"/>
      <c r="N8" s="134"/>
      <c r="O8" s="134"/>
      <c r="P8" s="134"/>
      <c r="Q8" s="135"/>
      <c r="R8" s="96" t="s">
        <v>25</v>
      </c>
      <c r="S8" s="97"/>
      <c r="T8" s="98" t="s">
        <v>22</v>
      </c>
      <c r="U8" s="99"/>
      <c r="V8" s="136">
        <f t="shared" si="0"/>
        <v>0</v>
      </c>
      <c r="W8" s="136">
        <f t="shared" si="0"/>
        <v>0</v>
      </c>
      <c r="X8" s="136">
        <f t="shared" si="0"/>
        <v>0</v>
      </c>
      <c r="Y8" s="136">
        <f t="shared" si="0"/>
        <v>0</v>
      </c>
      <c r="Z8" s="136">
        <f t="shared" si="0"/>
        <v>0</v>
      </c>
      <c r="AA8" s="136">
        <f t="shared" si="0"/>
        <v>0</v>
      </c>
      <c r="AB8" s="136">
        <f t="shared" si="0"/>
        <v>0</v>
      </c>
      <c r="AC8" s="136">
        <f>P8</f>
        <v>0</v>
      </c>
      <c r="AD8" s="137">
        <f>Q8</f>
        <v>0</v>
      </c>
    </row>
    <row r="9" spans="1:30" ht="12.75">
      <c r="A9" s="68"/>
      <c r="B9" s="18"/>
      <c r="C9" s="19"/>
      <c r="D9" s="20"/>
      <c r="E9" s="7"/>
      <c r="F9" s="100">
        <f>A9</f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72">
        <f>IF($G9*$R9&gt;0,MAX(0,(1.5*$H9)/(GEOMEAN($G9,$R9))*'Title Page'!$C$60),"")</f>
      </c>
      <c r="T9" s="101">
        <f aca="true" t="shared" si="1" ref="T9:T40">IF($G9*$R9&gt;0,IF(ABS($G9-$R9)/GEOMEAN($G9,$R9)&gt;0.15,$T$6,$T$5),"")</f>
      </c>
      <c r="U9" s="102">
        <f>A9</f>
        <v>0</v>
      </c>
      <c r="V9" s="103">
        <f>IF(COUNT(I9:I9)&gt;0,IF($G9*$R9&gt;0,MAX(0,(I9-$H9)/(GEOMEAN($G9,$R9)-$H9)*'Title Page'!$C$60),""),"")</f>
      </c>
      <c r="W9" s="103">
        <f>IF(COUNT(J9:J9)&gt;0,IF($G9*$R9&gt;0,MAX(0,(J9-$H9)/(GEOMEAN($G9,$R9)-$H9)*'Title Page'!$C$60),""),"")</f>
      </c>
      <c r="X9" s="103">
        <f>IF(COUNT(K9:K9)&gt;0,IF($G9*$R9&gt;0,MAX(0,(K9-$H9)/(GEOMEAN($G9,$R9)-$H9)*'Title Page'!$C$60),""),"")</f>
      </c>
      <c r="Y9" s="103">
        <f>IF(COUNT(L9:L9)&gt;0,IF($G9*$R9&gt;0,MAX(0,(L9-$H9)/(GEOMEAN($G9,$R9)-$H9)*'Title Page'!$C$60),""),"")</f>
      </c>
      <c r="Z9" s="103">
        <f>IF(COUNT(M9:M9)&gt;0,IF($G9*$R9&gt;0,MAX(0,(M9-$H9)/(GEOMEAN($G9,$R9)-$H9)*'Title Page'!$C$60),""),"")</f>
      </c>
      <c r="AA9" s="103">
        <f>IF(COUNT(N9:N9)&gt;0,IF($G9*$R9&gt;0,MAX(0,(N9-$H9)/(GEOMEAN($G9,$R9)-$H9)*'Title Page'!$C$60),""),"")</f>
      </c>
      <c r="AB9" s="103">
        <f>IF(COUNT(O9:O9)&gt;0,IF($G9*$R9&gt;0,MAX(0,(O9-$H9)/(GEOMEAN($G9,$R9)-$H9)*'Title Page'!$C$60),""),"")</f>
      </c>
      <c r="AC9" s="104">
        <f>IF(COUNT(P9:P9)&gt;0,IF($G9*$R9&gt;0,MAX(0,(P9-$H9)/(GEOMEAN($G9,$R9)-$H9)*'Title Page'!$C$60),""),"")</f>
      </c>
      <c r="AD9" s="104">
        <f>IF(COUNT(Q9:Q9)&gt;0,IF($G9*$R9&gt;0,MAX(0,(Q9-$H9)/(GEOMEAN($G9,$R9)-$H9)*'Title Page'!$C$60),""),"")</f>
      </c>
    </row>
    <row r="10" spans="1:30" ht="12.75">
      <c r="A10" s="69"/>
      <c r="B10" s="21"/>
      <c r="C10" s="22"/>
      <c r="D10" s="23"/>
      <c r="E10" s="7"/>
      <c r="F10" s="100">
        <f aca="true" t="shared" si="2" ref="F10:F73">A10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2">
        <f>IF($G10*$R10&gt;0,MAX(0,(1.5*$H10)/(GEOMEAN($G10,$R10))*'Title Page'!$C$60),"")</f>
      </c>
      <c r="T10" s="101">
        <f t="shared" si="1"/>
      </c>
      <c r="U10" s="102">
        <f aca="true" t="shared" si="3" ref="U10:U73">A10</f>
        <v>0</v>
      </c>
      <c r="V10" s="103">
        <f>IF(COUNT(I10:I10)&gt;0,IF($G10*$R10&gt;0,MAX(0,(I10-$H10)/(GEOMEAN($G10,$R10)-$H10)*'Title Page'!$C$60),""),"")</f>
      </c>
      <c r="W10" s="103">
        <f>IF(COUNT(J10:J10)&gt;0,IF($G10*$R10&gt;0,MAX(0,(J10-$H10)/(GEOMEAN($G10,$R10)-$H10)*'Title Page'!$C$60),""),"")</f>
      </c>
      <c r="X10" s="103">
        <f>IF(COUNT(K10:K10)&gt;0,IF($G10*$R10&gt;0,MAX(0,(K10-$H10)/(GEOMEAN($G10,$R10)-$H10)*'Title Page'!$C$60),""),"")</f>
      </c>
      <c r="Y10" s="103">
        <f>IF(COUNT(L10:L10)&gt;0,IF($G10*$R10&gt;0,MAX(0,(L10-$H10)/(GEOMEAN($G10,$R10)-$H10)*'Title Page'!$C$60),""),"")</f>
      </c>
      <c r="Z10" s="103">
        <f>IF(COUNT(M10:M10)&gt;0,IF($G10*$R10&gt;0,MAX(0,(M10-$H10)/(GEOMEAN($G10,$R10)-$H10)*'Title Page'!$C$60),""),"")</f>
      </c>
      <c r="AA10" s="103">
        <f>IF(COUNT(N10:N10)&gt;0,IF($G10*$R10&gt;0,MAX(0,(N10-$H10)/(GEOMEAN($G10,$R10)-$H10)*'Title Page'!$C$60),""),"")</f>
      </c>
      <c r="AB10" s="103">
        <f>IF(COUNT(O10:O10)&gt;0,IF($G10*$R10&gt;0,MAX(0,(O10-$H10)/(GEOMEAN($G10,$R10)-$H10)*'Title Page'!$C$60),""),"")</f>
      </c>
      <c r="AC10" s="104">
        <f>IF(COUNT(P10:P10)&gt;0,IF($G10*$R10&gt;0,MAX(0,(P10-$H10)/(GEOMEAN($G10,$R10)-$H10)*'Title Page'!$C$60),""),"")</f>
      </c>
      <c r="AD10" s="104">
        <f>IF(COUNT(Q10:Q10)&gt;0,IF($G10*$R10&gt;0,MAX(0,(Q10-$H10)/(GEOMEAN($G10,$R10)-$H10)*'Title Page'!$C$60),""),"")</f>
      </c>
    </row>
    <row r="11" spans="1:30" ht="12.75">
      <c r="A11" s="69"/>
      <c r="B11" s="21"/>
      <c r="C11" s="22"/>
      <c r="D11" s="23"/>
      <c r="E11" s="7"/>
      <c r="F11" s="100">
        <f t="shared" si="2"/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2">
        <f>IF($G11*$R11&gt;0,MAX(0,(1.5*$H11)/(GEOMEAN($G11,$R11))*'Title Page'!$C$60),"")</f>
      </c>
      <c r="T11" s="101">
        <f t="shared" si="1"/>
      </c>
      <c r="U11" s="102">
        <f t="shared" si="3"/>
        <v>0</v>
      </c>
      <c r="V11" s="103">
        <f>IF(COUNT(I11:I11)&gt;0,IF($G11*$R11&gt;0,MAX(0,(I11-$H11)/(GEOMEAN($G11,$R11)-$H11)*'Title Page'!$C$60),""),"")</f>
      </c>
      <c r="W11" s="103">
        <f>IF(COUNT(J11:J11)&gt;0,IF($G11*$R11&gt;0,MAX(0,(J11-$H11)/(GEOMEAN($G11,$R11)-$H11)*'Title Page'!$C$60),""),"")</f>
      </c>
      <c r="X11" s="103">
        <f>IF(COUNT(K11:K11)&gt;0,IF($G11*$R11&gt;0,MAX(0,(K11-$H11)/(GEOMEAN($G11,$R11)-$H11)*'Title Page'!$C$60),""),"")</f>
      </c>
      <c r="Y11" s="103">
        <f>IF(COUNT(L11:L11)&gt;0,IF($G11*$R11&gt;0,MAX(0,(L11-$H11)/(GEOMEAN($G11,$R11)-$H11)*'Title Page'!$C$60),""),"")</f>
      </c>
      <c r="Z11" s="103">
        <f>IF(COUNT(M11:M11)&gt;0,IF($G11*$R11&gt;0,MAX(0,(M11-$H11)/(GEOMEAN($G11,$R11)-$H11)*'Title Page'!$C$60),""),"")</f>
      </c>
      <c r="AA11" s="103">
        <f>IF(COUNT(N11:N11)&gt;0,IF($G11*$R11&gt;0,MAX(0,(N11-$H11)/(GEOMEAN($G11,$R11)-$H11)*'Title Page'!$C$60),""),"")</f>
      </c>
      <c r="AB11" s="103">
        <f>IF(COUNT(O11:O11)&gt;0,IF($G11*$R11&gt;0,MAX(0,(O11-$H11)/(GEOMEAN($G11,$R11)-$H11)*'Title Page'!$C$60),""),"")</f>
      </c>
      <c r="AC11" s="104">
        <f>IF(COUNT(P11:P11)&gt;0,IF($G11*$R11&gt;0,MAX(0,(P11-$H11)/(GEOMEAN($G11,$R11)-$H11)*'Title Page'!$C$60),""),"")</f>
      </c>
      <c r="AD11" s="104">
        <f>IF(COUNT(Q11:Q11)&gt;0,IF($G11*$R11&gt;0,MAX(0,(Q11-$H11)/(GEOMEAN($G11,$R11)-$H11)*'Title Page'!$C$60),""),"")</f>
      </c>
    </row>
    <row r="12" spans="1:30" ht="13.5">
      <c r="A12" s="69"/>
      <c r="B12" s="21"/>
      <c r="C12" s="22"/>
      <c r="D12" s="23"/>
      <c r="E12" s="7"/>
      <c r="F12" s="100">
        <f t="shared" si="2"/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2">
        <f>IF($G12*$R12&gt;0,MAX(0,(1.5*$H12)/(GEOMEAN($G12,$R12))*'Title Page'!$C$60),"")</f>
      </c>
      <c r="T12" s="101">
        <f t="shared" si="1"/>
      </c>
      <c r="U12" s="102">
        <f t="shared" si="3"/>
        <v>0</v>
      </c>
      <c r="V12" s="103">
        <f>IF(COUNT(I12:I12)&gt;0,IF($G12*$R12&gt;0,MAX(0,(I12-$H12)/(GEOMEAN($G12,$R12)-$H12)*'Title Page'!$C$60),""),"")</f>
      </c>
      <c r="W12" s="103">
        <f>IF(COUNT(J12:J12)&gt;0,IF($G12*$R12&gt;0,MAX(0,(J12-$H12)/(GEOMEAN($G12,$R12)-$H12)*'Title Page'!$C$60),""),"")</f>
      </c>
      <c r="X12" s="103">
        <f>IF(COUNT(K12:K12)&gt;0,IF($G12*$R12&gt;0,MAX(0,(K12-$H12)/(GEOMEAN($G12,$R12)-$H12)*'Title Page'!$C$60),""),"")</f>
      </c>
      <c r="Y12" s="103">
        <f>IF(COUNT(L12:L12)&gt;0,IF($G12*$R12&gt;0,MAX(0,(L12-$H12)/(GEOMEAN($G12,$R12)-$H12)*'Title Page'!$C$60),""),"")</f>
      </c>
      <c r="Z12" s="103">
        <f>IF(COUNT(M12:M12)&gt;0,IF($G12*$R12&gt;0,MAX(0,(M12-$H12)/(GEOMEAN($G12,$R12)-$H12)*'Title Page'!$C$60),""),"")</f>
      </c>
      <c r="AA12" s="103">
        <f>IF(COUNT(N12:N12)&gt;0,IF($G12*$R12&gt;0,MAX(0,(N12-$H12)/(GEOMEAN($G12,$R12)-$H12)*'Title Page'!$C$60),""),"")</f>
      </c>
      <c r="AB12" s="103">
        <f>IF(COUNT(O12:O12)&gt;0,IF($G12*$R12&gt;0,MAX(0,(O12-$H12)/(GEOMEAN($G12,$R12)-$H12)*'Title Page'!$C$60),""),"")</f>
      </c>
      <c r="AC12" s="104">
        <f>IF(COUNT(P12:P12)&gt;0,IF($G12*$R12&gt;0,MAX(0,(P12-$H12)/(GEOMEAN($G12,$R12)-$H12)*'Title Page'!$C$60),""),"")</f>
      </c>
      <c r="AD12" s="104">
        <f>IF(COUNT(Q12:Q12)&gt;0,IF($G12*$R12&gt;0,MAX(0,(Q12-$H12)/(GEOMEAN($G12,$R12)-$H12)*'Title Page'!$C$60),""),"")</f>
      </c>
    </row>
    <row r="13" spans="1:30" ht="13.5">
      <c r="A13" s="69"/>
      <c r="B13" s="21"/>
      <c r="C13" s="22"/>
      <c r="D13" s="23"/>
      <c r="E13" s="7"/>
      <c r="F13" s="100">
        <f t="shared" si="2"/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2">
        <f>IF($G13*$R13&gt;0,MAX(0,(1.5*$H13)/(GEOMEAN($G13,$R13))*'Title Page'!$C$60),"")</f>
      </c>
      <c r="T13" s="101">
        <f t="shared" si="1"/>
      </c>
      <c r="U13" s="102">
        <f t="shared" si="3"/>
        <v>0</v>
      </c>
      <c r="V13" s="103">
        <f>IF(COUNT(I13:I13)&gt;0,IF($G13*$R13&gt;0,MAX(0,(I13-$H13)/(GEOMEAN($G13,$R13)-$H13)*'Title Page'!$C$60),""),"")</f>
      </c>
      <c r="W13" s="103">
        <f>IF(COUNT(J13:J13)&gt;0,IF($G13*$R13&gt;0,MAX(0,(J13-$H13)/(GEOMEAN($G13,$R13)-$H13)*'Title Page'!$C$60),""),"")</f>
      </c>
      <c r="X13" s="103">
        <f>IF(COUNT(K13:K13)&gt;0,IF($G13*$R13&gt;0,MAX(0,(K13-$H13)/(GEOMEAN($G13,$R13)-$H13)*'Title Page'!$C$60),""),"")</f>
      </c>
      <c r="Y13" s="103">
        <f>IF(COUNT(L13:L13)&gt;0,IF($G13*$R13&gt;0,MAX(0,(L13-$H13)/(GEOMEAN($G13,$R13)-$H13)*'Title Page'!$C$60),""),"")</f>
      </c>
      <c r="Z13" s="103">
        <f>IF(COUNT(M13:M13)&gt;0,IF($G13*$R13&gt;0,MAX(0,(M13-$H13)/(GEOMEAN($G13,$R13)-$H13)*'Title Page'!$C$60),""),"")</f>
      </c>
      <c r="AA13" s="103">
        <f>IF(COUNT(N13:N13)&gt;0,IF($G13*$R13&gt;0,MAX(0,(N13-$H13)/(GEOMEAN($G13,$R13)-$H13)*'Title Page'!$C$60),""),"")</f>
      </c>
      <c r="AB13" s="103">
        <f>IF(COUNT(O13:O13)&gt;0,IF($G13*$R13&gt;0,MAX(0,(O13-$H13)/(GEOMEAN($G13,$R13)-$H13)*'Title Page'!$C$60),""),"")</f>
      </c>
      <c r="AC13" s="104">
        <f>IF(COUNT(P13:P13)&gt;0,IF($G13*$R13&gt;0,MAX(0,(P13-$H13)/(GEOMEAN($G13,$R13)-$H13)*'Title Page'!$C$60),""),"")</f>
      </c>
      <c r="AD13" s="104">
        <f>IF(COUNT(Q13:Q13)&gt;0,IF($G13*$R13&gt;0,MAX(0,(Q13-$H13)/(GEOMEAN($G13,$R13)-$H13)*'Title Page'!$C$60),""),"")</f>
      </c>
    </row>
    <row r="14" spans="1:30" ht="13.5">
      <c r="A14" s="69"/>
      <c r="B14" s="21"/>
      <c r="C14" s="22"/>
      <c r="D14" s="23"/>
      <c r="E14" s="7"/>
      <c r="F14" s="100">
        <f t="shared" si="2"/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2">
        <f>IF($G14*$R14&gt;0,MAX(0,(1.5*$H14)/(GEOMEAN($G14,$R14))*'Title Page'!$C$60),"")</f>
      </c>
      <c r="T14" s="101">
        <f t="shared" si="1"/>
      </c>
      <c r="U14" s="102">
        <f t="shared" si="3"/>
        <v>0</v>
      </c>
      <c r="V14" s="103">
        <f>IF(COUNT(I14:I14)&gt;0,IF($G14*$R14&gt;0,MAX(0,(I14-$H14)/(GEOMEAN($G14,$R14)-$H14)*'Title Page'!$C$60),""),"")</f>
      </c>
      <c r="W14" s="103">
        <f>IF(COUNT(J14:J14)&gt;0,IF($G14*$R14&gt;0,MAX(0,(J14-$H14)/(GEOMEAN($G14,$R14)-$H14)*'Title Page'!$C$60),""),"")</f>
      </c>
      <c r="X14" s="103">
        <f>IF(COUNT(K14:K14)&gt;0,IF($G14*$R14&gt;0,MAX(0,(K14-$H14)/(GEOMEAN($G14,$R14)-$H14)*'Title Page'!$C$60),""),"")</f>
      </c>
      <c r="Y14" s="103">
        <f>IF(COUNT(L14:L14)&gt;0,IF($G14*$R14&gt;0,MAX(0,(L14-$H14)/(GEOMEAN($G14,$R14)-$H14)*'Title Page'!$C$60),""),"")</f>
      </c>
      <c r="Z14" s="103">
        <f>IF(COUNT(M14:M14)&gt;0,IF($G14*$R14&gt;0,MAX(0,(M14-$H14)/(GEOMEAN($G14,$R14)-$H14)*'Title Page'!$C$60),""),"")</f>
      </c>
      <c r="AA14" s="103">
        <f>IF(COUNT(N14:N14)&gt;0,IF($G14*$R14&gt;0,MAX(0,(N14-$H14)/(GEOMEAN($G14,$R14)-$H14)*'Title Page'!$C$60),""),"")</f>
      </c>
      <c r="AB14" s="103">
        <f>IF(COUNT(O14:O14)&gt;0,IF($G14*$R14&gt;0,MAX(0,(O14-$H14)/(GEOMEAN($G14,$R14)-$H14)*'Title Page'!$C$60),""),"")</f>
      </c>
      <c r="AC14" s="104">
        <f>IF(COUNT(P14:P14)&gt;0,IF($G14*$R14&gt;0,MAX(0,(P14-$H14)/(GEOMEAN($G14,$R14)-$H14)*'Title Page'!$C$60),""),"")</f>
      </c>
      <c r="AD14" s="104">
        <f>IF(COUNT(Q14:Q14)&gt;0,IF($G14*$R14&gt;0,MAX(0,(Q14-$H14)/(GEOMEAN($G14,$R14)-$H14)*'Title Page'!$C$60),""),"")</f>
      </c>
    </row>
    <row r="15" spans="1:30" ht="13.5">
      <c r="A15" s="69"/>
      <c r="B15" s="21"/>
      <c r="C15" s="22"/>
      <c r="D15" s="23"/>
      <c r="E15" s="7"/>
      <c r="F15" s="100">
        <f t="shared" si="2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2">
        <f>IF($G15*$R15&gt;0,MAX(0,(1.5*$H15)/(GEOMEAN($G15,$R15))*'Title Page'!$C$60),"")</f>
      </c>
      <c r="T15" s="101">
        <f t="shared" si="1"/>
      </c>
      <c r="U15" s="102">
        <f t="shared" si="3"/>
        <v>0</v>
      </c>
      <c r="V15" s="103">
        <f>IF(COUNT(I15:I15)&gt;0,IF($G15*$R15&gt;0,MAX(0,(I15-$H15)/(GEOMEAN($G15,$R15)-$H15)*'Title Page'!$C$60),""),"")</f>
      </c>
      <c r="W15" s="103">
        <f>IF(COUNT(J15:J15)&gt;0,IF($G15*$R15&gt;0,MAX(0,(J15-$H15)/(GEOMEAN($G15,$R15)-$H15)*'Title Page'!$C$60),""),"")</f>
      </c>
      <c r="X15" s="103">
        <f>IF(COUNT(K15:K15)&gt;0,IF($G15*$R15&gt;0,MAX(0,(K15-$H15)/(GEOMEAN($G15,$R15)-$H15)*'Title Page'!$C$60),""),"")</f>
      </c>
      <c r="Y15" s="103">
        <f>IF(COUNT(L15:L15)&gt;0,IF($G15*$R15&gt;0,MAX(0,(L15-$H15)/(GEOMEAN($G15,$R15)-$H15)*'Title Page'!$C$60),""),"")</f>
      </c>
      <c r="Z15" s="103">
        <f>IF(COUNT(M15:M15)&gt;0,IF($G15*$R15&gt;0,MAX(0,(M15-$H15)/(GEOMEAN($G15,$R15)-$H15)*'Title Page'!$C$60),""),"")</f>
      </c>
      <c r="AA15" s="103">
        <f>IF(COUNT(N15:N15)&gt;0,IF($G15*$R15&gt;0,MAX(0,(N15-$H15)/(GEOMEAN($G15,$R15)-$H15)*'Title Page'!$C$60),""),"")</f>
      </c>
      <c r="AB15" s="103">
        <f>IF(COUNT(O15:O15)&gt;0,IF($G15*$R15&gt;0,MAX(0,(O15-$H15)/(GEOMEAN($G15,$R15)-$H15)*'Title Page'!$C$60),""),"")</f>
      </c>
      <c r="AC15" s="104">
        <f>IF(COUNT(P15:P15)&gt;0,IF($G15*$R15&gt;0,MAX(0,(P15-$H15)/(GEOMEAN($G15,$R15)-$H15)*'Title Page'!$C$60),""),"")</f>
      </c>
      <c r="AD15" s="104">
        <f>IF(COUNT(Q15:Q15)&gt;0,IF($G15*$R15&gt;0,MAX(0,(Q15-$H15)/(GEOMEAN($G15,$R15)-$H15)*'Title Page'!$C$60),""),"")</f>
      </c>
    </row>
    <row r="16" spans="1:30" ht="13.5">
      <c r="A16" s="69"/>
      <c r="B16" s="21"/>
      <c r="C16" s="22"/>
      <c r="D16" s="23"/>
      <c r="E16" s="7"/>
      <c r="F16" s="100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2">
        <f>IF($G16*$R16&gt;0,MAX(0,(1.5*$H16)/(GEOMEAN($G16,$R16))*'Title Page'!$C$60),"")</f>
      </c>
      <c r="T16" s="101">
        <f t="shared" si="1"/>
      </c>
      <c r="U16" s="102">
        <f t="shared" si="3"/>
        <v>0</v>
      </c>
      <c r="V16" s="103">
        <f>IF(COUNT(I16:I16)&gt;0,IF($G16*$R16&gt;0,MAX(0,(I16-$H16)/(GEOMEAN($G16,$R16)-$H16)*'Title Page'!$C$60),""),"")</f>
      </c>
      <c r="W16" s="103">
        <f>IF(COUNT(J16:J16)&gt;0,IF($G16*$R16&gt;0,MAX(0,(J16-$H16)/(GEOMEAN($G16,$R16)-$H16)*'Title Page'!$C$60),""),"")</f>
      </c>
      <c r="X16" s="103">
        <f>IF(COUNT(K16:K16)&gt;0,IF($G16*$R16&gt;0,MAX(0,(K16-$H16)/(GEOMEAN($G16,$R16)-$H16)*'Title Page'!$C$60),""),"")</f>
      </c>
      <c r="Y16" s="103">
        <f>IF(COUNT(L16:L16)&gt;0,IF($G16*$R16&gt;0,MAX(0,(L16-$H16)/(GEOMEAN($G16,$R16)-$H16)*'Title Page'!$C$60),""),"")</f>
      </c>
      <c r="Z16" s="103">
        <f>IF(COUNT(M16:M16)&gt;0,IF($G16*$R16&gt;0,MAX(0,(M16-$H16)/(GEOMEAN($G16,$R16)-$H16)*'Title Page'!$C$60),""),"")</f>
      </c>
      <c r="AA16" s="103">
        <f>IF(COUNT(N16:N16)&gt;0,IF($G16*$R16&gt;0,MAX(0,(N16-$H16)/(GEOMEAN($G16,$R16)-$H16)*'Title Page'!$C$60),""),"")</f>
      </c>
      <c r="AB16" s="103">
        <f>IF(COUNT(O16:O16)&gt;0,IF($G16*$R16&gt;0,MAX(0,(O16-$H16)/(GEOMEAN($G16,$R16)-$H16)*'Title Page'!$C$60),""),"")</f>
      </c>
      <c r="AC16" s="104">
        <f>IF(COUNT(P16:P16)&gt;0,IF($G16*$R16&gt;0,MAX(0,(P16-$H16)/(GEOMEAN($G16,$R16)-$H16)*'Title Page'!$C$60),""),"")</f>
      </c>
      <c r="AD16" s="104">
        <f>IF(COUNT(Q16:Q16)&gt;0,IF($G16*$R16&gt;0,MAX(0,(Q16-$H16)/(GEOMEAN($G16,$R16)-$H16)*'Title Page'!$C$60),""),"")</f>
      </c>
    </row>
    <row r="17" spans="1:30" ht="13.5">
      <c r="A17" s="69"/>
      <c r="B17" s="21"/>
      <c r="C17" s="22"/>
      <c r="D17" s="23"/>
      <c r="E17" s="7"/>
      <c r="F17" s="100">
        <f t="shared" si="2"/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2">
        <f>IF($G17*$R17&gt;0,MAX(0,(1.5*$H17)/(GEOMEAN($G17,$R17))*'Title Page'!$C$60),"")</f>
      </c>
      <c r="T17" s="101">
        <f t="shared" si="1"/>
      </c>
      <c r="U17" s="102">
        <f t="shared" si="3"/>
        <v>0</v>
      </c>
      <c r="V17" s="103">
        <f>IF(COUNT(I17:I17)&gt;0,IF($G17*$R17&gt;0,MAX(0,(I17-$H17)/(GEOMEAN($G17,$R17)-$H17)*'Title Page'!$C$60),""),"")</f>
      </c>
      <c r="W17" s="103">
        <f>IF(COUNT(J17:J17)&gt;0,IF($G17*$R17&gt;0,MAX(0,(J17-$H17)/(GEOMEAN($G17,$R17)-$H17)*'Title Page'!$C$60),""),"")</f>
      </c>
      <c r="X17" s="103">
        <f>IF(COUNT(K17:K17)&gt;0,IF($G17*$R17&gt;0,MAX(0,(K17-$H17)/(GEOMEAN($G17,$R17)-$H17)*'Title Page'!$C$60),""),"")</f>
      </c>
      <c r="Y17" s="103">
        <f>IF(COUNT(L17:L17)&gt;0,IF($G17*$R17&gt;0,MAX(0,(L17-$H17)/(GEOMEAN($G17,$R17)-$H17)*'Title Page'!$C$60),""),"")</f>
      </c>
      <c r="Z17" s="103">
        <f>IF(COUNT(M17:M17)&gt;0,IF($G17*$R17&gt;0,MAX(0,(M17-$H17)/(GEOMEAN($G17,$R17)-$H17)*'Title Page'!$C$60),""),"")</f>
      </c>
      <c r="AA17" s="103">
        <f>IF(COUNT(N17:N17)&gt;0,IF($G17*$R17&gt;0,MAX(0,(N17-$H17)/(GEOMEAN($G17,$R17)-$H17)*'Title Page'!$C$60),""),"")</f>
      </c>
      <c r="AB17" s="103">
        <f>IF(COUNT(O17:O17)&gt;0,IF($G17*$R17&gt;0,MAX(0,(O17-$H17)/(GEOMEAN($G17,$R17)-$H17)*'Title Page'!$C$60),""),"")</f>
      </c>
      <c r="AC17" s="104">
        <f>IF(COUNT(P17:P17)&gt;0,IF($G17*$R17&gt;0,MAX(0,(P17-$H17)/(GEOMEAN($G17,$R17)-$H17)*'Title Page'!$C$60),""),"")</f>
      </c>
      <c r="AD17" s="104">
        <f>IF(COUNT(Q17:Q17)&gt;0,IF($G17*$R17&gt;0,MAX(0,(Q17-$H17)/(GEOMEAN($G17,$R17)-$H17)*'Title Page'!$C$60),""),"")</f>
      </c>
    </row>
    <row r="18" spans="1:30" ht="13.5">
      <c r="A18" s="69"/>
      <c r="B18" s="21"/>
      <c r="C18" s="22"/>
      <c r="D18" s="23"/>
      <c r="E18" s="7"/>
      <c r="F18" s="100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2">
        <f>IF($G18*$R18&gt;0,MAX(0,(1.5*$H18)/(GEOMEAN($G18,$R18))*'Title Page'!$C$60),"")</f>
      </c>
      <c r="T18" s="101">
        <f t="shared" si="1"/>
      </c>
      <c r="U18" s="102">
        <f t="shared" si="3"/>
        <v>0</v>
      </c>
      <c r="V18" s="103">
        <f>IF(COUNT(I18:I18)&gt;0,IF($G18*$R18&gt;0,MAX(0,(I18-$H18)/(GEOMEAN($G18,$R18)-$H18)*'Title Page'!$C$60),""),"")</f>
      </c>
      <c r="W18" s="103">
        <f>IF(COUNT(J18:J18)&gt;0,IF($G18*$R18&gt;0,MAX(0,(J18-$H18)/(GEOMEAN($G18,$R18)-$H18)*'Title Page'!$C$60),""),"")</f>
      </c>
      <c r="X18" s="103">
        <f>IF(COUNT(K18:K18)&gt;0,IF($G18*$R18&gt;0,MAX(0,(K18-$H18)/(GEOMEAN($G18,$R18)-$H18)*'Title Page'!$C$60),""),"")</f>
      </c>
      <c r="Y18" s="103">
        <f>IF(COUNT(L18:L18)&gt;0,IF($G18*$R18&gt;0,MAX(0,(L18-$H18)/(GEOMEAN($G18,$R18)-$H18)*'Title Page'!$C$60),""),"")</f>
      </c>
      <c r="Z18" s="103">
        <f>IF(COUNT(M18:M18)&gt;0,IF($G18*$R18&gt;0,MAX(0,(M18-$H18)/(GEOMEAN($G18,$R18)-$H18)*'Title Page'!$C$60),""),"")</f>
      </c>
      <c r="AA18" s="103">
        <f>IF(COUNT(N18:N18)&gt;0,IF($G18*$R18&gt;0,MAX(0,(N18-$H18)/(GEOMEAN($G18,$R18)-$H18)*'Title Page'!$C$60),""),"")</f>
      </c>
      <c r="AB18" s="103">
        <f>IF(COUNT(O18:O18)&gt;0,IF($G18*$R18&gt;0,MAX(0,(O18-$H18)/(GEOMEAN($G18,$R18)-$H18)*'Title Page'!$C$60),""),"")</f>
      </c>
      <c r="AC18" s="104">
        <f>IF(COUNT(P18:P18)&gt;0,IF($G18*$R18&gt;0,MAX(0,(P18-$H18)/(GEOMEAN($G18,$R18)-$H18)*'Title Page'!$C$60),""),"")</f>
      </c>
      <c r="AD18" s="104">
        <f>IF(COUNT(Q18:Q18)&gt;0,IF($G18*$R18&gt;0,MAX(0,(Q18-$H18)/(GEOMEAN($G18,$R18)-$H18)*'Title Page'!$C$60),""),"")</f>
      </c>
    </row>
    <row r="19" spans="1:30" ht="13.5">
      <c r="A19" s="69"/>
      <c r="B19" s="21"/>
      <c r="C19" s="22"/>
      <c r="D19" s="23"/>
      <c r="E19" s="7"/>
      <c r="F19" s="100">
        <f t="shared" si="2"/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2">
        <f>IF($G19*$R19&gt;0,MAX(0,(1.5*$H19)/(GEOMEAN($G19,$R19))*'Title Page'!$C$60),"")</f>
      </c>
      <c r="T19" s="101">
        <f t="shared" si="1"/>
      </c>
      <c r="U19" s="102">
        <f t="shared" si="3"/>
        <v>0</v>
      </c>
      <c r="V19" s="103">
        <f>IF(COUNT(I19:I19)&gt;0,IF($G19*$R19&gt;0,MAX(0,(I19-$H19)/(GEOMEAN($G19,$R19)-$H19)*'Title Page'!$C$60),""),"")</f>
      </c>
      <c r="W19" s="103">
        <f>IF(COUNT(J19:J19)&gt;0,IF($G19*$R19&gt;0,MAX(0,(J19-$H19)/(GEOMEAN($G19,$R19)-$H19)*'Title Page'!$C$60),""),"")</f>
      </c>
      <c r="X19" s="103">
        <f>IF(COUNT(K19:K19)&gt;0,IF($G19*$R19&gt;0,MAX(0,(K19-$H19)/(GEOMEAN($G19,$R19)-$H19)*'Title Page'!$C$60),""),"")</f>
      </c>
      <c r="Y19" s="103">
        <f>IF(COUNT(L19:L19)&gt;0,IF($G19*$R19&gt;0,MAX(0,(L19-$H19)/(GEOMEAN($G19,$R19)-$H19)*'Title Page'!$C$60),""),"")</f>
      </c>
      <c r="Z19" s="103">
        <f>IF(COUNT(M19:M19)&gt;0,IF($G19*$R19&gt;0,MAX(0,(M19-$H19)/(GEOMEAN($G19,$R19)-$H19)*'Title Page'!$C$60),""),"")</f>
      </c>
      <c r="AA19" s="103">
        <f>IF(COUNT(N19:N19)&gt;0,IF($G19*$R19&gt;0,MAX(0,(N19-$H19)/(GEOMEAN($G19,$R19)-$H19)*'Title Page'!$C$60),""),"")</f>
      </c>
      <c r="AB19" s="103">
        <f>IF(COUNT(O19:O19)&gt;0,IF($G19*$R19&gt;0,MAX(0,(O19-$H19)/(GEOMEAN($G19,$R19)-$H19)*'Title Page'!$C$60),""),"")</f>
      </c>
      <c r="AC19" s="104">
        <f>IF(COUNT(P19:P19)&gt;0,IF($G19*$R19&gt;0,MAX(0,(P19-$H19)/(GEOMEAN($G19,$R19)-$H19)*'Title Page'!$C$60),""),"")</f>
      </c>
      <c r="AD19" s="104">
        <f>IF(COUNT(Q19:Q19)&gt;0,IF($G19*$R19&gt;0,MAX(0,(Q19-$H19)/(GEOMEAN($G19,$R19)-$H19)*'Title Page'!$C$60),""),"")</f>
      </c>
    </row>
    <row r="20" spans="1:30" ht="13.5">
      <c r="A20" s="69"/>
      <c r="B20" s="21"/>
      <c r="C20" s="22"/>
      <c r="D20" s="23"/>
      <c r="E20" s="7"/>
      <c r="F20" s="100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2">
        <f>IF($G20*$R20&gt;0,MAX(0,(1.5*$H20)/(GEOMEAN($G20,$R20))*'Title Page'!$C$60),"")</f>
      </c>
      <c r="T20" s="101">
        <f t="shared" si="1"/>
      </c>
      <c r="U20" s="102">
        <f t="shared" si="3"/>
        <v>0</v>
      </c>
      <c r="V20" s="103">
        <f>IF(COUNT(I20:I20)&gt;0,IF($G20*$R20&gt;0,MAX(0,(I20-$H20)/(GEOMEAN($G20,$R20)-$H20)*'Title Page'!$C$60),""),"")</f>
      </c>
      <c r="W20" s="103">
        <f>IF(COUNT(J20:J20)&gt;0,IF($G20*$R20&gt;0,MAX(0,(J20-$H20)/(GEOMEAN($G20,$R20)-$H20)*'Title Page'!$C$60),""),"")</f>
      </c>
      <c r="X20" s="103">
        <f>IF(COUNT(K20:K20)&gt;0,IF($G20*$R20&gt;0,MAX(0,(K20-$H20)/(GEOMEAN($G20,$R20)-$H20)*'Title Page'!$C$60),""),"")</f>
      </c>
      <c r="Y20" s="103">
        <f>IF(COUNT(L20:L20)&gt;0,IF($G20*$R20&gt;0,MAX(0,(L20-$H20)/(GEOMEAN($G20,$R20)-$H20)*'Title Page'!$C$60),""),"")</f>
      </c>
      <c r="Z20" s="103">
        <f>IF(COUNT(M20:M20)&gt;0,IF($G20*$R20&gt;0,MAX(0,(M20-$H20)/(GEOMEAN($G20,$R20)-$H20)*'Title Page'!$C$60),""),"")</f>
      </c>
      <c r="AA20" s="103">
        <f>IF(COUNT(N20:N20)&gt;0,IF($G20*$R20&gt;0,MAX(0,(N20-$H20)/(GEOMEAN($G20,$R20)-$H20)*'Title Page'!$C$60),""),"")</f>
      </c>
      <c r="AB20" s="103">
        <f>IF(COUNT(O20:O20)&gt;0,IF($G20*$R20&gt;0,MAX(0,(O20-$H20)/(GEOMEAN($G20,$R20)-$H20)*'Title Page'!$C$60),""),"")</f>
      </c>
      <c r="AC20" s="104">
        <f>IF(COUNT(P20:P20)&gt;0,IF($G20*$R20&gt;0,MAX(0,(P20-$H20)/(GEOMEAN($G20,$R20)-$H20)*'Title Page'!$C$60),""),"")</f>
      </c>
      <c r="AD20" s="104">
        <f>IF(COUNT(Q20:Q20)&gt;0,IF($G20*$R20&gt;0,MAX(0,(Q20-$H20)/(GEOMEAN($G20,$R20)-$H20)*'Title Page'!$C$60),""),"")</f>
      </c>
    </row>
    <row r="21" spans="1:30" ht="13.5">
      <c r="A21" s="69"/>
      <c r="B21" s="21"/>
      <c r="C21" s="22"/>
      <c r="D21" s="23"/>
      <c r="E21" s="7"/>
      <c r="F21" s="100">
        <f t="shared" si="2"/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2">
        <f>IF($G21*$R21&gt;0,MAX(0,(1.5*$H21)/(GEOMEAN($G21,$R21))*'Title Page'!$C$60),"")</f>
      </c>
      <c r="T21" s="101">
        <f t="shared" si="1"/>
      </c>
      <c r="U21" s="102">
        <f t="shared" si="3"/>
        <v>0</v>
      </c>
      <c r="V21" s="103">
        <f>IF(COUNT(I21:I21)&gt;0,IF($G21*$R21&gt;0,MAX(0,(I21-$H21)/(GEOMEAN($G21,$R21)-$H21)*'Title Page'!$C$60),""),"")</f>
      </c>
      <c r="W21" s="103">
        <f>IF(COUNT(J21:J21)&gt;0,IF($G21*$R21&gt;0,MAX(0,(J21-$H21)/(GEOMEAN($G21,$R21)-$H21)*'Title Page'!$C$60),""),"")</f>
      </c>
      <c r="X21" s="103">
        <f>IF(COUNT(K21:K21)&gt;0,IF($G21*$R21&gt;0,MAX(0,(K21-$H21)/(GEOMEAN($G21,$R21)-$H21)*'Title Page'!$C$60),""),"")</f>
      </c>
      <c r="Y21" s="103">
        <f>IF(COUNT(L21:L21)&gt;0,IF($G21*$R21&gt;0,MAX(0,(L21-$H21)/(GEOMEAN($G21,$R21)-$H21)*'Title Page'!$C$60),""),"")</f>
      </c>
      <c r="Z21" s="103">
        <f>IF(COUNT(M21:M21)&gt;0,IF($G21*$R21&gt;0,MAX(0,(M21-$H21)/(GEOMEAN($G21,$R21)-$H21)*'Title Page'!$C$60),""),"")</f>
      </c>
      <c r="AA21" s="103">
        <f>IF(COUNT(N21:N21)&gt;0,IF($G21*$R21&gt;0,MAX(0,(N21-$H21)/(GEOMEAN($G21,$R21)-$H21)*'Title Page'!$C$60),""),"")</f>
      </c>
      <c r="AB21" s="103">
        <f>IF(COUNT(O21:O21)&gt;0,IF($G21*$R21&gt;0,MAX(0,(O21-$H21)/(GEOMEAN($G21,$R21)-$H21)*'Title Page'!$C$60),""),"")</f>
      </c>
      <c r="AC21" s="104">
        <f>IF(COUNT(P21:P21)&gt;0,IF($G21*$R21&gt;0,MAX(0,(P21-$H21)/(GEOMEAN($G21,$R21)-$H21)*'Title Page'!$C$60),""),"")</f>
      </c>
      <c r="AD21" s="104">
        <f>IF(COUNT(Q21:Q21)&gt;0,IF($G21*$R21&gt;0,MAX(0,(Q21-$H21)/(GEOMEAN($G21,$R21)-$H21)*'Title Page'!$C$60),""),"")</f>
      </c>
    </row>
    <row r="22" spans="1:30" ht="13.5">
      <c r="A22" s="69"/>
      <c r="B22" s="21"/>
      <c r="C22" s="22"/>
      <c r="D22" s="23"/>
      <c r="E22" s="7"/>
      <c r="F22" s="100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2">
        <f>IF($G22*$R22&gt;0,MAX(0,(1.5*$H22)/(GEOMEAN($G22,$R22))*'Title Page'!$C$60),"")</f>
      </c>
      <c r="T22" s="101">
        <f t="shared" si="1"/>
      </c>
      <c r="U22" s="102">
        <f t="shared" si="3"/>
        <v>0</v>
      </c>
      <c r="V22" s="103">
        <f>IF(COUNT(I22:I22)&gt;0,IF($G22*$R22&gt;0,MAX(0,(I22-$H22)/(GEOMEAN($G22,$R22)-$H22)*'Title Page'!$C$60),""),"")</f>
      </c>
      <c r="W22" s="103">
        <f>IF(COUNT(J22:J22)&gt;0,IF($G22*$R22&gt;0,MAX(0,(J22-$H22)/(GEOMEAN($G22,$R22)-$H22)*'Title Page'!$C$60),""),"")</f>
      </c>
      <c r="X22" s="103">
        <f>IF(COUNT(K22:K22)&gt;0,IF($G22*$R22&gt;0,MAX(0,(K22-$H22)/(GEOMEAN($G22,$R22)-$H22)*'Title Page'!$C$60),""),"")</f>
      </c>
      <c r="Y22" s="103">
        <f>IF(COUNT(L22:L22)&gt;0,IF($G22*$R22&gt;0,MAX(0,(L22-$H22)/(GEOMEAN($G22,$R22)-$H22)*'Title Page'!$C$60),""),"")</f>
      </c>
      <c r="Z22" s="103">
        <f>IF(COUNT(M22:M22)&gt;0,IF($G22*$R22&gt;0,MAX(0,(M22-$H22)/(GEOMEAN($G22,$R22)-$H22)*'Title Page'!$C$60),""),"")</f>
      </c>
      <c r="AA22" s="103">
        <f>IF(COUNT(N22:N22)&gt;0,IF($G22*$R22&gt;0,MAX(0,(N22-$H22)/(GEOMEAN($G22,$R22)-$H22)*'Title Page'!$C$60),""),"")</f>
      </c>
      <c r="AB22" s="103">
        <f>IF(COUNT(O22:O22)&gt;0,IF($G22*$R22&gt;0,MAX(0,(O22-$H22)/(GEOMEAN($G22,$R22)-$H22)*'Title Page'!$C$60),""),"")</f>
      </c>
      <c r="AC22" s="104">
        <f>IF(COUNT(P22:P22)&gt;0,IF($G22*$R22&gt;0,MAX(0,(P22-$H22)/(GEOMEAN($G22,$R22)-$H22)*'Title Page'!$C$60),""),"")</f>
      </c>
      <c r="AD22" s="104">
        <f>IF(COUNT(Q22:Q22)&gt;0,IF($G22*$R22&gt;0,MAX(0,(Q22-$H22)/(GEOMEAN($G22,$R22)-$H22)*'Title Page'!$C$60),""),"")</f>
      </c>
    </row>
    <row r="23" spans="1:30" ht="13.5">
      <c r="A23" s="69"/>
      <c r="B23" s="21"/>
      <c r="C23" s="22"/>
      <c r="D23" s="23"/>
      <c r="E23" s="7"/>
      <c r="F23" s="100">
        <f t="shared" si="2"/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2">
        <f>IF($G23*$R23&gt;0,MAX(0,(1.5*$H23)/(GEOMEAN($G23,$R23))*'Title Page'!$C$60),"")</f>
      </c>
      <c r="T23" s="101">
        <f t="shared" si="1"/>
      </c>
      <c r="U23" s="102">
        <f t="shared" si="3"/>
        <v>0</v>
      </c>
      <c r="V23" s="103">
        <f>IF(COUNT(I23:I23)&gt;0,IF($G23*$R23&gt;0,MAX(0,(I23-$H23)/(GEOMEAN($G23,$R23)-$H23)*'Title Page'!$C$60),""),"")</f>
      </c>
      <c r="W23" s="103">
        <f>IF(COUNT(J23:J23)&gt;0,IF($G23*$R23&gt;0,MAX(0,(J23-$H23)/(GEOMEAN($G23,$R23)-$H23)*'Title Page'!$C$60),""),"")</f>
      </c>
      <c r="X23" s="103">
        <f>IF(COUNT(K23:K23)&gt;0,IF($G23*$R23&gt;0,MAX(0,(K23-$H23)/(GEOMEAN($G23,$R23)-$H23)*'Title Page'!$C$60),""),"")</f>
      </c>
      <c r="Y23" s="103">
        <f>IF(COUNT(L23:L23)&gt;0,IF($G23*$R23&gt;0,MAX(0,(L23-$H23)/(GEOMEAN($G23,$R23)-$H23)*'Title Page'!$C$60),""),"")</f>
      </c>
      <c r="Z23" s="103">
        <f>IF(COUNT(M23:M23)&gt;0,IF($G23*$R23&gt;0,MAX(0,(M23-$H23)/(GEOMEAN($G23,$R23)-$H23)*'Title Page'!$C$60),""),"")</f>
      </c>
      <c r="AA23" s="103">
        <f>IF(COUNT(N23:N23)&gt;0,IF($G23*$R23&gt;0,MAX(0,(N23-$H23)/(GEOMEAN($G23,$R23)-$H23)*'Title Page'!$C$60),""),"")</f>
      </c>
      <c r="AB23" s="103">
        <f>IF(COUNT(O23:O23)&gt;0,IF($G23*$R23&gt;0,MAX(0,(O23-$H23)/(GEOMEAN($G23,$R23)-$H23)*'Title Page'!$C$60),""),"")</f>
      </c>
      <c r="AC23" s="104">
        <f>IF(COUNT(P23:P23)&gt;0,IF($G23*$R23&gt;0,MAX(0,(P23-$H23)/(GEOMEAN($G23,$R23)-$H23)*'Title Page'!$C$60),""),"")</f>
      </c>
      <c r="AD23" s="104">
        <f>IF(COUNT(Q23:Q23)&gt;0,IF($G23*$R23&gt;0,MAX(0,(Q23-$H23)/(GEOMEAN($G23,$R23)-$H23)*'Title Page'!$C$60),""),"")</f>
      </c>
    </row>
    <row r="24" spans="1:30" ht="13.5">
      <c r="A24" s="69"/>
      <c r="B24" s="21"/>
      <c r="C24" s="22"/>
      <c r="D24" s="23"/>
      <c r="E24" s="7"/>
      <c r="F24" s="100">
        <f t="shared" si="2"/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2">
        <f>IF($G24*$R24&gt;0,MAX(0,(1.5*$H24)/(GEOMEAN($G24,$R24))*'Title Page'!$C$60),"")</f>
      </c>
      <c r="T24" s="101">
        <f t="shared" si="1"/>
      </c>
      <c r="U24" s="102">
        <f t="shared" si="3"/>
        <v>0</v>
      </c>
      <c r="V24" s="103">
        <f>IF(COUNT(I24:I24)&gt;0,IF($G24*$R24&gt;0,MAX(0,(I24-$H24)/(GEOMEAN($G24,$R24)-$H24)*'Title Page'!$C$60),""),"")</f>
      </c>
      <c r="W24" s="103">
        <f>IF(COUNT(J24:J24)&gt;0,IF($G24*$R24&gt;0,MAX(0,(J24-$H24)/(GEOMEAN($G24,$R24)-$H24)*'Title Page'!$C$60),""),"")</f>
      </c>
      <c r="X24" s="103">
        <f>IF(COUNT(K24:K24)&gt;0,IF($G24*$R24&gt;0,MAX(0,(K24-$H24)/(GEOMEAN($G24,$R24)-$H24)*'Title Page'!$C$60),""),"")</f>
      </c>
      <c r="Y24" s="103">
        <f>IF(COUNT(L24:L24)&gt;0,IF($G24*$R24&gt;0,MAX(0,(L24-$H24)/(GEOMEAN($G24,$R24)-$H24)*'Title Page'!$C$60),""),"")</f>
      </c>
      <c r="Z24" s="103">
        <f>IF(COUNT(M24:M24)&gt;0,IF($G24*$R24&gt;0,MAX(0,(M24-$H24)/(GEOMEAN($G24,$R24)-$H24)*'Title Page'!$C$60),""),"")</f>
      </c>
      <c r="AA24" s="103">
        <f>IF(COUNT(N24:N24)&gt;0,IF($G24*$R24&gt;0,MAX(0,(N24-$H24)/(GEOMEAN($G24,$R24)-$H24)*'Title Page'!$C$60),""),"")</f>
      </c>
      <c r="AB24" s="103">
        <f>IF(COUNT(O24:O24)&gt;0,IF($G24*$R24&gt;0,MAX(0,(O24-$H24)/(GEOMEAN($G24,$R24)-$H24)*'Title Page'!$C$60),""),"")</f>
      </c>
      <c r="AC24" s="104">
        <f>IF(COUNT(P24:P24)&gt;0,IF($G24*$R24&gt;0,MAX(0,(P24-$H24)/(GEOMEAN($G24,$R24)-$H24)*'Title Page'!$C$60),""),"")</f>
      </c>
      <c r="AD24" s="104">
        <f>IF(COUNT(Q24:Q24)&gt;0,IF($G24*$R24&gt;0,MAX(0,(Q24-$H24)/(GEOMEAN($G24,$R24)-$H24)*'Title Page'!$C$60),""),"")</f>
      </c>
    </row>
    <row r="25" spans="1:30" ht="13.5">
      <c r="A25" s="69"/>
      <c r="B25" s="21"/>
      <c r="C25" s="22"/>
      <c r="D25" s="23"/>
      <c r="E25" s="7"/>
      <c r="F25" s="100">
        <f t="shared" si="2"/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2">
        <f>IF($G25*$R25&gt;0,MAX(0,(1.5*$H25)/(GEOMEAN($G25,$R25))*'Title Page'!$C$60),"")</f>
      </c>
      <c r="T25" s="101">
        <f t="shared" si="1"/>
      </c>
      <c r="U25" s="102">
        <f t="shared" si="3"/>
        <v>0</v>
      </c>
      <c r="V25" s="103">
        <f>IF(COUNT(I25:I25)&gt;0,IF($G25*$R25&gt;0,MAX(0,(I25-$H25)/(GEOMEAN($G25,$R25)-$H25)*'Title Page'!$C$60),""),"")</f>
      </c>
      <c r="W25" s="103">
        <f>IF(COUNT(J25:J25)&gt;0,IF($G25*$R25&gt;0,MAX(0,(J25-$H25)/(GEOMEAN($G25,$R25)-$H25)*'Title Page'!$C$60),""),"")</f>
      </c>
      <c r="X25" s="103">
        <f>IF(COUNT(K25:K25)&gt;0,IF($G25*$R25&gt;0,MAX(0,(K25-$H25)/(GEOMEAN($G25,$R25)-$H25)*'Title Page'!$C$60),""),"")</f>
      </c>
      <c r="Y25" s="103">
        <f>IF(COUNT(L25:L25)&gt;0,IF($G25*$R25&gt;0,MAX(0,(L25-$H25)/(GEOMEAN($G25,$R25)-$H25)*'Title Page'!$C$60),""),"")</f>
      </c>
      <c r="Z25" s="103">
        <f>IF(COUNT(M25:M25)&gt;0,IF($G25*$R25&gt;0,MAX(0,(M25-$H25)/(GEOMEAN($G25,$R25)-$H25)*'Title Page'!$C$60),""),"")</f>
      </c>
      <c r="AA25" s="103">
        <f>IF(COUNT(N25:N25)&gt;0,IF($G25*$R25&gt;0,MAX(0,(N25-$H25)/(GEOMEAN($G25,$R25)-$H25)*'Title Page'!$C$60),""),"")</f>
      </c>
      <c r="AB25" s="103">
        <f>IF(COUNT(O25:O25)&gt;0,IF($G25*$R25&gt;0,MAX(0,(O25-$H25)/(GEOMEAN($G25,$R25)-$H25)*'Title Page'!$C$60),""),"")</f>
      </c>
      <c r="AC25" s="104">
        <f>IF(COUNT(P25:P25)&gt;0,IF($G25*$R25&gt;0,MAX(0,(P25-$H25)/(GEOMEAN($G25,$R25)-$H25)*'Title Page'!$C$60),""),"")</f>
      </c>
      <c r="AD25" s="104">
        <f>IF(COUNT(Q25:Q25)&gt;0,IF($G25*$R25&gt;0,MAX(0,(Q25-$H25)/(GEOMEAN($G25,$R25)-$H25)*'Title Page'!$C$60),""),"")</f>
      </c>
    </row>
    <row r="26" spans="1:30" ht="13.5">
      <c r="A26" s="69"/>
      <c r="B26" s="21"/>
      <c r="C26" s="22"/>
      <c r="D26" s="23"/>
      <c r="E26" s="7"/>
      <c r="F26" s="100">
        <f t="shared" si="2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2">
        <f>IF($G26*$R26&gt;0,MAX(0,(1.5*$H26)/(GEOMEAN($G26,$R26))*'Title Page'!$C$60),"")</f>
      </c>
      <c r="T26" s="101">
        <f t="shared" si="1"/>
      </c>
      <c r="U26" s="102">
        <f t="shared" si="3"/>
        <v>0</v>
      </c>
      <c r="V26" s="103">
        <f>IF(COUNT(I26:I26)&gt;0,IF($G26*$R26&gt;0,MAX(0,(I26-$H26)/(GEOMEAN($G26,$R26)-$H26)*'Title Page'!$C$60),""),"")</f>
      </c>
      <c r="W26" s="103">
        <f>IF(COUNT(J26:J26)&gt;0,IF($G26*$R26&gt;0,MAX(0,(J26-$H26)/(GEOMEAN($G26,$R26)-$H26)*'Title Page'!$C$60),""),"")</f>
      </c>
      <c r="X26" s="103">
        <f>IF(COUNT(K26:K26)&gt;0,IF($G26*$R26&gt;0,MAX(0,(K26-$H26)/(GEOMEAN($G26,$R26)-$H26)*'Title Page'!$C$60),""),"")</f>
      </c>
      <c r="Y26" s="103">
        <f>IF(COUNT(L26:L26)&gt;0,IF($G26*$R26&gt;0,MAX(0,(L26-$H26)/(GEOMEAN($G26,$R26)-$H26)*'Title Page'!$C$60),""),"")</f>
      </c>
      <c r="Z26" s="103">
        <f>IF(COUNT(M26:M26)&gt;0,IF($G26*$R26&gt;0,MAX(0,(M26-$H26)/(GEOMEAN($G26,$R26)-$H26)*'Title Page'!$C$60),""),"")</f>
      </c>
      <c r="AA26" s="103">
        <f>IF(COUNT(N26:N26)&gt;0,IF($G26*$R26&gt;0,MAX(0,(N26-$H26)/(GEOMEAN($G26,$R26)-$H26)*'Title Page'!$C$60),""),"")</f>
      </c>
      <c r="AB26" s="103">
        <f>IF(COUNT(O26:O26)&gt;0,IF($G26*$R26&gt;0,MAX(0,(O26-$H26)/(GEOMEAN($G26,$R26)-$H26)*'Title Page'!$C$60),""),"")</f>
      </c>
      <c r="AC26" s="104">
        <f>IF(COUNT(P26:P26)&gt;0,IF($G26*$R26&gt;0,MAX(0,(P26-$H26)/(GEOMEAN($G26,$R26)-$H26)*'Title Page'!$C$60),""),"")</f>
      </c>
      <c r="AD26" s="104">
        <f>IF(COUNT(Q26:Q26)&gt;0,IF($G26*$R26&gt;0,MAX(0,(Q26-$H26)/(GEOMEAN($G26,$R26)-$H26)*'Title Page'!$C$60),""),"")</f>
      </c>
    </row>
    <row r="27" spans="1:30" ht="13.5">
      <c r="A27" s="69"/>
      <c r="B27" s="21"/>
      <c r="C27" s="22"/>
      <c r="D27" s="23"/>
      <c r="E27" s="7"/>
      <c r="F27" s="100">
        <f t="shared" si="2"/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2">
        <f>IF($G27*$R27&gt;0,MAX(0,(1.5*$H27)/(GEOMEAN($G27,$R27))*'Title Page'!$C$60),"")</f>
      </c>
      <c r="T27" s="101">
        <f t="shared" si="1"/>
      </c>
      <c r="U27" s="102">
        <f t="shared" si="3"/>
        <v>0</v>
      </c>
      <c r="V27" s="103">
        <f>IF(COUNT(I27:I27)&gt;0,IF($G27*$R27&gt;0,MAX(0,(I27-$H27)/(GEOMEAN($G27,$R27)-$H27)*'Title Page'!$C$60),""),"")</f>
      </c>
      <c r="W27" s="103">
        <f>IF(COUNT(J27:J27)&gt;0,IF($G27*$R27&gt;0,MAX(0,(J27-$H27)/(GEOMEAN($G27,$R27)-$H27)*'Title Page'!$C$60),""),"")</f>
      </c>
      <c r="X27" s="103">
        <f>IF(COUNT(K27:K27)&gt;0,IF($G27*$R27&gt;0,MAX(0,(K27-$H27)/(GEOMEAN($G27,$R27)-$H27)*'Title Page'!$C$60),""),"")</f>
      </c>
      <c r="Y27" s="103">
        <f>IF(COUNT(L27:L27)&gt;0,IF($G27*$R27&gt;0,MAX(0,(L27-$H27)/(GEOMEAN($G27,$R27)-$H27)*'Title Page'!$C$60),""),"")</f>
      </c>
      <c r="Z27" s="103">
        <f>IF(COUNT(M27:M27)&gt;0,IF($G27*$R27&gt;0,MAX(0,(M27-$H27)/(GEOMEAN($G27,$R27)-$H27)*'Title Page'!$C$60),""),"")</f>
      </c>
      <c r="AA27" s="103">
        <f>IF(COUNT(N27:N27)&gt;0,IF($G27*$R27&gt;0,MAX(0,(N27-$H27)/(GEOMEAN($G27,$R27)-$H27)*'Title Page'!$C$60),""),"")</f>
      </c>
      <c r="AB27" s="103">
        <f>IF(COUNT(O27:O27)&gt;0,IF($G27*$R27&gt;0,MAX(0,(O27-$H27)/(GEOMEAN($G27,$R27)-$H27)*'Title Page'!$C$60),""),"")</f>
      </c>
      <c r="AC27" s="104">
        <f>IF(COUNT(P27:P27)&gt;0,IF($G27*$R27&gt;0,MAX(0,(P27-$H27)/(GEOMEAN($G27,$R27)-$H27)*'Title Page'!$C$60),""),"")</f>
      </c>
      <c r="AD27" s="104">
        <f>IF(COUNT(Q27:Q27)&gt;0,IF($G27*$R27&gt;0,MAX(0,(Q27-$H27)/(GEOMEAN($G27,$R27)-$H27)*'Title Page'!$C$60),""),"")</f>
      </c>
    </row>
    <row r="28" spans="1:30" ht="13.5">
      <c r="A28" s="69"/>
      <c r="B28" s="21"/>
      <c r="C28" s="22"/>
      <c r="D28" s="23"/>
      <c r="E28" s="7"/>
      <c r="F28" s="100">
        <f t="shared" si="2"/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2">
        <f>IF($G28*$R28&gt;0,MAX(0,(1.5*$H28)/(GEOMEAN($G28,$R28))*'Title Page'!$C$60),"")</f>
      </c>
      <c r="T28" s="101">
        <f t="shared" si="1"/>
      </c>
      <c r="U28" s="102">
        <f t="shared" si="3"/>
        <v>0</v>
      </c>
      <c r="V28" s="103">
        <f>IF(COUNT(I28:I28)&gt;0,IF($G28*$R28&gt;0,MAX(0,(I28-$H28)/(GEOMEAN($G28,$R28)-$H28)*'Title Page'!$C$60),""),"")</f>
      </c>
      <c r="W28" s="103">
        <f>IF(COUNT(J28:J28)&gt;0,IF($G28*$R28&gt;0,MAX(0,(J28-$H28)/(GEOMEAN($G28,$R28)-$H28)*'Title Page'!$C$60),""),"")</f>
      </c>
      <c r="X28" s="103">
        <f>IF(COUNT(K28:K28)&gt;0,IF($G28*$R28&gt;0,MAX(0,(K28-$H28)/(GEOMEAN($G28,$R28)-$H28)*'Title Page'!$C$60),""),"")</f>
      </c>
      <c r="Y28" s="103">
        <f>IF(COUNT(L28:L28)&gt;0,IF($G28*$R28&gt;0,MAX(0,(L28-$H28)/(GEOMEAN($G28,$R28)-$H28)*'Title Page'!$C$60),""),"")</f>
      </c>
      <c r="Z28" s="103">
        <f>IF(COUNT(M28:M28)&gt;0,IF($G28*$R28&gt;0,MAX(0,(M28-$H28)/(GEOMEAN($G28,$R28)-$H28)*'Title Page'!$C$60),""),"")</f>
      </c>
      <c r="AA28" s="103">
        <f>IF(COUNT(N28:N28)&gt;0,IF($G28*$R28&gt;0,MAX(0,(N28-$H28)/(GEOMEAN($G28,$R28)-$H28)*'Title Page'!$C$60),""),"")</f>
      </c>
      <c r="AB28" s="103">
        <f>IF(COUNT(O28:O28)&gt;0,IF($G28*$R28&gt;0,MAX(0,(O28-$H28)/(GEOMEAN($G28,$R28)-$H28)*'Title Page'!$C$60),""),"")</f>
      </c>
      <c r="AC28" s="104">
        <f>IF(COUNT(P28:P28)&gt;0,IF($G28*$R28&gt;0,MAX(0,(P28-$H28)/(GEOMEAN($G28,$R28)-$H28)*'Title Page'!$C$60),""),"")</f>
      </c>
      <c r="AD28" s="104">
        <f>IF(COUNT(Q28:Q28)&gt;0,IF($G28*$R28&gt;0,MAX(0,(Q28-$H28)/(GEOMEAN($G28,$R28)-$H28)*'Title Page'!$C$60),""),"")</f>
      </c>
    </row>
    <row r="29" spans="1:30" ht="13.5">
      <c r="A29" s="69"/>
      <c r="B29" s="21"/>
      <c r="C29" s="22"/>
      <c r="D29" s="23"/>
      <c r="E29" s="7"/>
      <c r="F29" s="100">
        <f t="shared" si="2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2">
        <f>IF($G29*$R29&gt;0,MAX(0,(1.5*$H29)/(GEOMEAN($G29,$R29))*'Title Page'!$C$60),"")</f>
      </c>
      <c r="T29" s="101">
        <f t="shared" si="1"/>
      </c>
      <c r="U29" s="102">
        <f t="shared" si="3"/>
        <v>0</v>
      </c>
      <c r="V29" s="103">
        <f>IF(COUNT(I29:I29)&gt;0,IF($G29*$R29&gt;0,MAX(0,(I29-$H29)/(GEOMEAN($G29,$R29)-$H29)*'Title Page'!$C$60),""),"")</f>
      </c>
      <c r="W29" s="103">
        <f>IF(COUNT(J29:J29)&gt;0,IF($G29*$R29&gt;0,MAX(0,(J29-$H29)/(GEOMEAN($G29,$R29)-$H29)*'Title Page'!$C$60),""),"")</f>
      </c>
      <c r="X29" s="103">
        <f>IF(COUNT(K29:K29)&gt;0,IF($G29*$R29&gt;0,MAX(0,(K29-$H29)/(GEOMEAN($G29,$R29)-$H29)*'Title Page'!$C$60),""),"")</f>
      </c>
      <c r="Y29" s="103">
        <f>IF(COUNT(L29:L29)&gt;0,IF($G29*$R29&gt;0,MAX(0,(L29-$H29)/(GEOMEAN($G29,$R29)-$H29)*'Title Page'!$C$60),""),"")</f>
      </c>
      <c r="Z29" s="103">
        <f>IF(COUNT(M29:M29)&gt;0,IF($G29*$R29&gt;0,MAX(0,(M29-$H29)/(GEOMEAN($G29,$R29)-$H29)*'Title Page'!$C$60),""),"")</f>
      </c>
      <c r="AA29" s="103">
        <f>IF(COUNT(N29:N29)&gt;0,IF($G29*$R29&gt;0,MAX(0,(N29-$H29)/(GEOMEAN($G29,$R29)-$H29)*'Title Page'!$C$60),""),"")</f>
      </c>
      <c r="AB29" s="103">
        <f>IF(COUNT(O29:O29)&gt;0,IF($G29*$R29&gt;0,MAX(0,(O29-$H29)/(GEOMEAN($G29,$R29)-$H29)*'Title Page'!$C$60),""),"")</f>
      </c>
      <c r="AC29" s="104">
        <f>IF(COUNT(P29:P29)&gt;0,IF($G29*$R29&gt;0,MAX(0,(P29-$H29)/(GEOMEAN($G29,$R29)-$H29)*'Title Page'!$C$60),""),"")</f>
      </c>
      <c r="AD29" s="104">
        <f>IF(COUNT(Q29:Q29)&gt;0,IF($G29*$R29&gt;0,MAX(0,(Q29-$H29)/(GEOMEAN($G29,$R29)-$H29)*'Title Page'!$C$60),""),"")</f>
      </c>
    </row>
    <row r="30" spans="1:30" ht="13.5">
      <c r="A30" s="69"/>
      <c r="B30" s="21"/>
      <c r="C30" s="22"/>
      <c r="D30" s="23"/>
      <c r="E30" s="7"/>
      <c r="F30" s="100">
        <f t="shared" si="2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2">
        <f>IF($G30*$R30&gt;0,MAX(0,(1.5*$H30)/(GEOMEAN($G30,$R30))*'Title Page'!$C$60),"")</f>
      </c>
      <c r="T30" s="101">
        <f t="shared" si="1"/>
      </c>
      <c r="U30" s="102">
        <f t="shared" si="3"/>
        <v>0</v>
      </c>
      <c r="V30" s="103">
        <f>IF(COUNT(I30:I30)&gt;0,IF($G30*$R30&gt;0,MAX(0,(I30-$H30)/(GEOMEAN($G30,$R30)-$H30)*'Title Page'!$C$60),""),"")</f>
      </c>
      <c r="W30" s="103">
        <f>IF(COUNT(J30:J30)&gt;0,IF($G30*$R30&gt;0,MAX(0,(J30-$H30)/(GEOMEAN($G30,$R30)-$H30)*'Title Page'!$C$60),""),"")</f>
      </c>
      <c r="X30" s="103">
        <f>IF(COUNT(K30:K30)&gt;0,IF($G30*$R30&gt;0,MAX(0,(K30-$H30)/(GEOMEAN($G30,$R30)-$H30)*'Title Page'!$C$60),""),"")</f>
      </c>
      <c r="Y30" s="103">
        <f>IF(COUNT(L30:L30)&gt;0,IF($G30*$R30&gt;0,MAX(0,(L30-$H30)/(GEOMEAN($G30,$R30)-$H30)*'Title Page'!$C$60),""),"")</f>
      </c>
      <c r="Z30" s="103">
        <f>IF(COUNT(M30:M30)&gt;0,IF($G30*$R30&gt;0,MAX(0,(M30-$H30)/(GEOMEAN($G30,$R30)-$H30)*'Title Page'!$C$60),""),"")</f>
      </c>
      <c r="AA30" s="103">
        <f>IF(COUNT(N30:N30)&gt;0,IF($G30*$R30&gt;0,MAX(0,(N30-$H30)/(GEOMEAN($G30,$R30)-$H30)*'Title Page'!$C$60),""),"")</f>
      </c>
      <c r="AB30" s="103">
        <f>IF(COUNT(O30:O30)&gt;0,IF($G30*$R30&gt;0,MAX(0,(O30-$H30)/(GEOMEAN($G30,$R30)-$H30)*'Title Page'!$C$60),""),"")</f>
      </c>
      <c r="AC30" s="104">
        <f>IF(COUNT(P30:P30)&gt;0,IF($G30*$R30&gt;0,MAX(0,(P30-$H30)/(GEOMEAN($G30,$R30)-$H30)*'Title Page'!$C$60),""),"")</f>
      </c>
      <c r="AD30" s="104">
        <f>IF(COUNT(Q30:Q30)&gt;0,IF($G30*$R30&gt;0,MAX(0,(Q30-$H30)/(GEOMEAN($G30,$R30)-$H30)*'Title Page'!$C$60),""),"")</f>
      </c>
    </row>
    <row r="31" spans="1:30" ht="13.5">
      <c r="A31" s="69"/>
      <c r="B31" s="21"/>
      <c r="C31" s="22"/>
      <c r="D31" s="23"/>
      <c r="E31" s="7"/>
      <c r="F31" s="100">
        <f t="shared" si="2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2">
        <f>IF($G31*$R31&gt;0,MAX(0,(1.5*$H31)/(GEOMEAN($G31,$R31))*'Title Page'!$C$60),"")</f>
      </c>
      <c r="T31" s="101">
        <f t="shared" si="1"/>
      </c>
      <c r="U31" s="102">
        <f t="shared" si="3"/>
        <v>0</v>
      </c>
      <c r="V31" s="103">
        <f>IF(COUNT(I31:I31)&gt;0,IF($G31*$R31&gt;0,MAX(0,(I31-$H31)/(GEOMEAN($G31,$R31)-$H31)*'Title Page'!$C$60),""),"")</f>
      </c>
      <c r="W31" s="103">
        <f>IF(COUNT(J31:J31)&gt;0,IF($G31*$R31&gt;0,MAX(0,(J31-$H31)/(GEOMEAN($G31,$R31)-$H31)*'Title Page'!$C$60),""),"")</f>
      </c>
      <c r="X31" s="103">
        <f>IF(COUNT(K31:K31)&gt;0,IF($G31*$R31&gt;0,MAX(0,(K31-$H31)/(GEOMEAN($G31,$R31)-$H31)*'Title Page'!$C$60),""),"")</f>
      </c>
      <c r="Y31" s="103">
        <f>IF(COUNT(L31:L31)&gt;0,IF($G31*$R31&gt;0,MAX(0,(L31-$H31)/(GEOMEAN($G31,$R31)-$H31)*'Title Page'!$C$60),""),"")</f>
      </c>
      <c r="Z31" s="103">
        <f>IF(COUNT(M31:M31)&gt;0,IF($G31*$R31&gt;0,MAX(0,(M31-$H31)/(GEOMEAN($G31,$R31)-$H31)*'Title Page'!$C$60),""),"")</f>
      </c>
      <c r="AA31" s="103">
        <f>IF(COUNT(N31:N31)&gt;0,IF($G31*$R31&gt;0,MAX(0,(N31-$H31)/(GEOMEAN($G31,$R31)-$H31)*'Title Page'!$C$60),""),"")</f>
      </c>
      <c r="AB31" s="103">
        <f>IF(COUNT(O31:O31)&gt;0,IF($G31*$R31&gt;0,MAX(0,(O31-$H31)/(GEOMEAN($G31,$R31)-$H31)*'Title Page'!$C$60),""),"")</f>
      </c>
      <c r="AC31" s="104">
        <f>IF(COUNT(P31:P31)&gt;0,IF($G31*$R31&gt;0,MAX(0,(P31-$H31)/(GEOMEAN($G31,$R31)-$H31)*'Title Page'!$C$60),""),"")</f>
      </c>
      <c r="AD31" s="104">
        <f>IF(COUNT(Q31:Q31)&gt;0,IF($G31*$R31&gt;0,MAX(0,(Q31-$H31)/(GEOMEAN($G31,$R31)-$H31)*'Title Page'!$C$60),""),"")</f>
      </c>
    </row>
    <row r="32" spans="1:30" ht="13.5">
      <c r="A32" s="69"/>
      <c r="B32" s="21"/>
      <c r="C32" s="22"/>
      <c r="D32" s="23"/>
      <c r="E32" s="7"/>
      <c r="F32" s="100">
        <f t="shared" si="2"/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2">
        <f>IF($G32*$R32&gt;0,MAX(0,(1.5*$H32)/(GEOMEAN($G32,$R32))*'Title Page'!$C$60),"")</f>
      </c>
      <c r="T32" s="101">
        <f t="shared" si="1"/>
      </c>
      <c r="U32" s="102">
        <f t="shared" si="3"/>
        <v>0</v>
      </c>
      <c r="V32" s="103">
        <f>IF(COUNT(I32:I32)&gt;0,IF($G32*$R32&gt;0,MAX(0,(I32-$H32)/(GEOMEAN($G32,$R32)-$H32)*'Title Page'!$C$60),""),"")</f>
      </c>
      <c r="W32" s="103">
        <f>IF(COUNT(J32:J32)&gt;0,IF($G32*$R32&gt;0,MAX(0,(J32-$H32)/(GEOMEAN($G32,$R32)-$H32)*'Title Page'!$C$60),""),"")</f>
      </c>
      <c r="X32" s="103">
        <f>IF(COUNT(K32:K32)&gt;0,IF($G32*$R32&gt;0,MAX(0,(K32-$H32)/(GEOMEAN($G32,$R32)-$H32)*'Title Page'!$C$60),""),"")</f>
      </c>
      <c r="Y32" s="103">
        <f>IF(COUNT(L32:L32)&gt;0,IF($G32*$R32&gt;0,MAX(0,(L32-$H32)/(GEOMEAN($G32,$R32)-$H32)*'Title Page'!$C$60),""),"")</f>
      </c>
      <c r="Z32" s="103">
        <f>IF(COUNT(M32:M32)&gt;0,IF($G32*$R32&gt;0,MAX(0,(M32-$H32)/(GEOMEAN($G32,$R32)-$H32)*'Title Page'!$C$60),""),"")</f>
      </c>
      <c r="AA32" s="103">
        <f>IF(COUNT(N32:N32)&gt;0,IF($G32*$R32&gt;0,MAX(0,(N32-$H32)/(GEOMEAN($G32,$R32)-$H32)*'Title Page'!$C$60),""),"")</f>
      </c>
      <c r="AB32" s="103">
        <f>IF(COUNT(O32:O32)&gt;0,IF($G32*$R32&gt;0,MAX(0,(O32-$H32)/(GEOMEAN($G32,$R32)-$H32)*'Title Page'!$C$60),""),"")</f>
      </c>
      <c r="AC32" s="104">
        <f>IF(COUNT(P32:P32)&gt;0,IF($G32*$R32&gt;0,MAX(0,(P32-$H32)/(GEOMEAN($G32,$R32)-$H32)*'Title Page'!$C$60),""),"")</f>
      </c>
      <c r="AD32" s="104">
        <f>IF(COUNT(Q32:Q32)&gt;0,IF($G32*$R32&gt;0,MAX(0,(Q32-$H32)/(GEOMEAN($G32,$R32)-$H32)*'Title Page'!$C$60),""),"")</f>
      </c>
    </row>
    <row r="33" spans="1:30" ht="13.5">
      <c r="A33" s="69"/>
      <c r="B33" s="21"/>
      <c r="C33" s="22"/>
      <c r="D33" s="23"/>
      <c r="E33" s="7"/>
      <c r="F33" s="100">
        <f t="shared" si="2"/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2">
        <f>IF($G33*$R33&gt;0,MAX(0,(1.5*$H33)/(GEOMEAN($G33,$R33))*'Title Page'!$C$60),"")</f>
      </c>
      <c r="T33" s="101">
        <f t="shared" si="1"/>
      </c>
      <c r="U33" s="102">
        <f t="shared" si="3"/>
        <v>0</v>
      </c>
      <c r="V33" s="103">
        <f>IF(COUNT(I33:I33)&gt;0,IF($G33*$R33&gt;0,MAX(0,(I33-$H33)/(GEOMEAN($G33,$R33)-$H33)*'Title Page'!$C$60),""),"")</f>
      </c>
      <c r="W33" s="103">
        <f>IF(COUNT(J33:J33)&gt;0,IF($G33*$R33&gt;0,MAX(0,(J33-$H33)/(GEOMEAN($G33,$R33)-$H33)*'Title Page'!$C$60),""),"")</f>
      </c>
      <c r="X33" s="103">
        <f>IF(COUNT(K33:K33)&gt;0,IF($G33*$R33&gt;0,MAX(0,(K33-$H33)/(GEOMEAN($G33,$R33)-$H33)*'Title Page'!$C$60),""),"")</f>
      </c>
      <c r="Y33" s="103">
        <f>IF(COUNT(L33:L33)&gt;0,IF($G33*$R33&gt;0,MAX(0,(L33-$H33)/(GEOMEAN($G33,$R33)-$H33)*'Title Page'!$C$60),""),"")</f>
      </c>
      <c r="Z33" s="103">
        <f>IF(COUNT(M33:M33)&gt;0,IF($G33*$R33&gt;0,MAX(0,(M33-$H33)/(GEOMEAN($G33,$R33)-$H33)*'Title Page'!$C$60),""),"")</f>
      </c>
      <c r="AA33" s="103">
        <f>IF(COUNT(N33:N33)&gt;0,IF($G33*$R33&gt;0,MAX(0,(N33-$H33)/(GEOMEAN($G33,$R33)-$H33)*'Title Page'!$C$60),""),"")</f>
      </c>
      <c r="AB33" s="103">
        <f>IF(COUNT(O33:O33)&gt;0,IF($G33*$R33&gt;0,MAX(0,(O33-$H33)/(GEOMEAN($G33,$R33)-$H33)*'Title Page'!$C$60),""),"")</f>
      </c>
      <c r="AC33" s="104">
        <f>IF(COUNT(P33:P33)&gt;0,IF($G33*$R33&gt;0,MAX(0,(P33-$H33)/(GEOMEAN($G33,$R33)-$H33)*'Title Page'!$C$60),""),"")</f>
      </c>
      <c r="AD33" s="104">
        <f>IF(COUNT(Q33:Q33)&gt;0,IF($G33*$R33&gt;0,MAX(0,(Q33-$H33)/(GEOMEAN($G33,$R33)-$H33)*'Title Page'!$C$60),""),"")</f>
      </c>
    </row>
    <row r="34" spans="1:30" ht="13.5">
      <c r="A34" s="69"/>
      <c r="B34" s="18"/>
      <c r="C34" s="19"/>
      <c r="D34" s="20"/>
      <c r="E34" s="7"/>
      <c r="F34" s="100">
        <f t="shared" si="2"/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2">
        <f>IF($G34*$R34&gt;0,MAX(0,(1.5*$H34)/(GEOMEAN($G34,$R34))*'Title Page'!$C$60),"")</f>
      </c>
      <c r="T34" s="101">
        <f t="shared" si="1"/>
      </c>
      <c r="U34" s="102">
        <f t="shared" si="3"/>
        <v>0</v>
      </c>
      <c r="V34" s="103">
        <f>IF(COUNT(I34:I34)&gt;0,IF($G34*$R34&gt;0,MAX(0,(I34-$H34)/(GEOMEAN($G34,$R34)-$H34)*'Title Page'!$C$60),""),"")</f>
      </c>
      <c r="W34" s="103">
        <f>IF(COUNT(J34:J34)&gt;0,IF($G34*$R34&gt;0,MAX(0,(J34-$H34)/(GEOMEAN($G34,$R34)-$H34)*'Title Page'!$C$60),""),"")</f>
      </c>
      <c r="X34" s="103">
        <f>IF(COUNT(K34:K34)&gt;0,IF($G34*$R34&gt;0,MAX(0,(K34-$H34)/(GEOMEAN($G34,$R34)-$H34)*'Title Page'!$C$60),""),"")</f>
      </c>
      <c r="Y34" s="103">
        <f>IF(COUNT(L34:L34)&gt;0,IF($G34*$R34&gt;0,MAX(0,(L34-$H34)/(GEOMEAN($G34,$R34)-$H34)*'Title Page'!$C$60),""),"")</f>
      </c>
      <c r="Z34" s="103">
        <f>IF(COUNT(M34:M34)&gt;0,IF($G34*$R34&gt;0,MAX(0,(M34-$H34)/(GEOMEAN($G34,$R34)-$H34)*'Title Page'!$C$60),""),"")</f>
      </c>
      <c r="AA34" s="103">
        <f>IF(COUNT(N34:N34)&gt;0,IF($G34*$R34&gt;0,MAX(0,(N34-$H34)/(GEOMEAN($G34,$R34)-$H34)*'Title Page'!$C$60),""),"")</f>
      </c>
      <c r="AB34" s="103">
        <f>IF(COUNT(O34:O34)&gt;0,IF($G34*$R34&gt;0,MAX(0,(O34-$H34)/(GEOMEAN($G34,$R34)-$H34)*'Title Page'!$C$60),""),"")</f>
      </c>
      <c r="AC34" s="104">
        <f>IF(COUNT(P34:P34)&gt;0,IF($G34*$R34&gt;0,MAX(0,(P34-$H34)/(GEOMEAN($G34,$R34)-$H34)*'Title Page'!$C$60),""),"")</f>
      </c>
      <c r="AD34" s="104">
        <f>IF(COUNT(Q34:Q34)&gt;0,IF($G34*$R34&gt;0,MAX(0,(Q34-$H34)/(GEOMEAN($G34,$R34)-$H34)*'Title Page'!$C$60),""),"")</f>
      </c>
    </row>
    <row r="35" spans="1:30" ht="13.5">
      <c r="A35" s="69"/>
      <c r="B35" s="21"/>
      <c r="C35" s="22"/>
      <c r="D35" s="23"/>
      <c r="E35" s="7"/>
      <c r="F35" s="100">
        <f t="shared" si="2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2">
        <f>IF($G35*$R35&gt;0,MAX(0,(1.5*$H35)/(GEOMEAN($G35,$R35))*'Title Page'!$C$60),"")</f>
      </c>
      <c r="T35" s="101">
        <f t="shared" si="1"/>
      </c>
      <c r="U35" s="102">
        <f t="shared" si="3"/>
        <v>0</v>
      </c>
      <c r="V35" s="103">
        <f>IF(COUNT(I35:I35)&gt;0,IF($G35*$R35&gt;0,MAX(0,(I35-$H35)/(GEOMEAN($G35,$R35)-$H35)*'Title Page'!$C$60),""),"")</f>
      </c>
      <c r="W35" s="103">
        <f>IF(COUNT(J35:J35)&gt;0,IF($G35*$R35&gt;0,MAX(0,(J35-$H35)/(GEOMEAN($G35,$R35)-$H35)*'Title Page'!$C$60),""),"")</f>
      </c>
      <c r="X35" s="103">
        <f>IF(COUNT(K35:K35)&gt;0,IF($G35*$R35&gt;0,MAX(0,(K35-$H35)/(GEOMEAN($G35,$R35)-$H35)*'Title Page'!$C$60),""),"")</f>
      </c>
      <c r="Y35" s="103">
        <f>IF(COUNT(L35:L35)&gt;0,IF($G35*$R35&gt;0,MAX(0,(L35-$H35)/(GEOMEAN($G35,$R35)-$H35)*'Title Page'!$C$60),""),"")</f>
      </c>
      <c r="Z35" s="103">
        <f>IF(COUNT(M35:M35)&gt;0,IF($G35*$R35&gt;0,MAX(0,(M35-$H35)/(GEOMEAN($G35,$R35)-$H35)*'Title Page'!$C$60),""),"")</f>
      </c>
      <c r="AA35" s="103">
        <f>IF(COUNT(N35:N35)&gt;0,IF($G35*$R35&gt;0,MAX(0,(N35-$H35)/(GEOMEAN($G35,$R35)-$H35)*'Title Page'!$C$60),""),"")</f>
      </c>
      <c r="AB35" s="103">
        <f>IF(COUNT(O35:O35)&gt;0,IF($G35*$R35&gt;0,MAX(0,(O35-$H35)/(GEOMEAN($G35,$R35)-$H35)*'Title Page'!$C$60),""),"")</f>
      </c>
      <c r="AC35" s="104">
        <f>IF(COUNT(P35:P35)&gt;0,IF($G35*$R35&gt;0,MAX(0,(P35-$H35)/(GEOMEAN($G35,$R35)-$H35)*'Title Page'!$C$60),""),"")</f>
      </c>
      <c r="AD35" s="104">
        <f>IF(COUNT(Q35:Q35)&gt;0,IF($G35*$R35&gt;0,MAX(0,(Q35-$H35)/(GEOMEAN($G35,$R35)-$H35)*'Title Page'!$C$60),""),"")</f>
      </c>
    </row>
    <row r="36" spans="1:30" ht="13.5">
      <c r="A36" s="69"/>
      <c r="B36" s="21"/>
      <c r="C36" s="22"/>
      <c r="D36" s="23"/>
      <c r="E36" s="7"/>
      <c r="F36" s="100">
        <f t="shared" si="2"/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2">
        <f>IF($G36*$R36&gt;0,MAX(0,(1.5*$H36)/(GEOMEAN($G36,$R36))*'Title Page'!$C$60),"")</f>
      </c>
      <c r="T36" s="101">
        <f t="shared" si="1"/>
      </c>
      <c r="U36" s="102">
        <f t="shared" si="3"/>
        <v>0</v>
      </c>
      <c r="V36" s="103">
        <f>IF(COUNT(I36:I36)&gt;0,IF($G36*$R36&gt;0,MAX(0,(I36-$H36)/(GEOMEAN($G36,$R36)-$H36)*'Title Page'!$C$60),""),"")</f>
      </c>
      <c r="W36" s="103">
        <f>IF(COUNT(J36:J36)&gt;0,IF($G36*$R36&gt;0,MAX(0,(J36-$H36)/(GEOMEAN($G36,$R36)-$H36)*'Title Page'!$C$60),""),"")</f>
      </c>
      <c r="X36" s="103">
        <f>IF(COUNT(K36:K36)&gt;0,IF($G36*$R36&gt;0,MAX(0,(K36-$H36)/(GEOMEAN($G36,$R36)-$H36)*'Title Page'!$C$60),""),"")</f>
      </c>
      <c r="Y36" s="103">
        <f>IF(COUNT(L36:L36)&gt;0,IF($G36*$R36&gt;0,MAX(0,(L36-$H36)/(GEOMEAN($G36,$R36)-$H36)*'Title Page'!$C$60),""),"")</f>
      </c>
      <c r="Z36" s="103">
        <f>IF(COUNT(M36:M36)&gt;0,IF($G36*$R36&gt;0,MAX(0,(M36-$H36)/(GEOMEAN($G36,$R36)-$H36)*'Title Page'!$C$60),""),"")</f>
      </c>
      <c r="AA36" s="103">
        <f>IF(COUNT(N36:N36)&gt;0,IF($G36*$R36&gt;0,MAX(0,(N36-$H36)/(GEOMEAN($G36,$R36)-$H36)*'Title Page'!$C$60),""),"")</f>
      </c>
      <c r="AB36" s="103">
        <f>IF(COUNT(O36:O36)&gt;0,IF($G36*$R36&gt;0,MAX(0,(O36-$H36)/(GEOMEAN($G36,$R36)-$H36)*'Title Page'!$C$60),""),"")</f>
      </c>
      <c r="AC36" s="104">
        <f>IF(COUNT(P36:P36)&gt;0,IF($G36*$R36&gt;0,MAX(0,(P36-$H36)/(GEOMEAN($G36,$R36)-$H36)*'Title Page'!$C$60),""),"")</f>
      </c>
      <c r="AD36" s="104">
        <f>IF(COUNT(Q36:Q36)&gt;0,IF($G36*$R36&gt;0,MAX(0,(Q36-$H36)/(GEOMEAN($G36,$R36)-$H36)*'Title Page'!$C$60),""),"")</f>
      </c>
    </row>
    <row r="37" spans="1:30" ht="13.5">
      <c r="A37" s="69"/>
      <c r="B37" s="21"/>
      <c r="C37" s="22"/>
      <c r="D37" s="23"/>
      <c r="E37" s="7"/>
      <c r="F37" s="100">
        <f t="shared" si="2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2">
        <f>IF($G37*$R37&gt;0,MAX(0,(1.5*$H37)/(GEOMEAN($G37,$R37))*'Title Page'!$C$60),"")</f>
      </c>
      <c r="T37" s="101">
        <f t="shared" si="1"/>
      </c>
      <c r="U37" s="102">
        <f t="shared" si="3"/>
        <v>0</v>
      </c>
      <c r="V37" s="103">
        <f>IF(COUNT(I37:I37)&gt;0,IF($G37*$R37&gt;0,MAX(0,(I37-$H37)/(GEOMEAN($G37,$R37)-$H37)*'Title Page'!$C$60),""),"")</f>
      </c>
      <c r="W37" s="103">
        <f>IF(COUNT(J37:J37)&gt;0,IF($G37*$R37&gt;0,MAX(0,(J37-$H37)/(GEOMEAN($G37,$R37)-$H37)*'Title Page'!$C$60),""),"")</f>
      </c>
      <c r="X37" s="103">
        <f>IF(COUNT(K37:K37)&gt;0,IF($G37*$R37&gt;0,MAX(0,(K37-$H37)/(GEOMEAN($G37,$R37)-$H37)*'Title Page'!$C$60),""),"")</f>
      </c>
      <c r="Y37" s="103">
        <f>IF(COUNT(L37:L37)&gt;0,IF($G37*$R37&gt;0,MAX(0,(L37-$H37)/(GEOMEAN($G37,$R37)-$H37)*'Title Page'!$C$60),""),"")</f>
      </c>
      <c r="Z37" s="103">
        <f>IF(COUNT(M37:M37)&gt;0,IF($G37*$R37&gt;0,MAX(0,(M37-$H37)/(GEOMEAN($G37,$R37)-$H37)*'Title Page'!$C$60),""),"")</f>
      </c>
      <c r="AA37" s="103">
        <f>IF(COUNT(N37:N37)&gt;0,IF($G37*$R37&gt;0,MAX(0,(N37-$H37)/(GEOMEAN($G37,$R37)-$H37)*'Title Page'!$C$60),""),"")</f>
      </c>
      <c r="AB37" s="103">
        <f>IF(COUNT(O37:O37)&gt;0,IF($G37*$R37&gt;0,MAX(0,(O37-$H37)/(GEOMEAN($G37,$R37)-$H37)*'Title Page'!$C$60),""),"")</f>
      </c>
      <c r="AC37" s="104">
        <f>IF(COUNT(P37:P37)&gt;0,IF($G37*$R37&gt;0,MAX(0,(P37-$H37)/(GEOMEAN($G37,$R37)-$H37)*'Title Page'!$C$60),""),"")</f>
      </c>
      <c r="AD37" s="104">
        <f>IF(COUNT(Q37:Q37)&gt;0,IF($G37*$R37&gt;0,MAX(0,(Q37-$H37)/(GEOMEAN($G37,$R37)-$H37)*'Title Page'!$C$60),""),"")</f>
      </c>
    </row>
    <row r="38" spans="1:30" ht="13.5">
      <c r="A38" s="69"/>
      <c r="B38" s="21"/>
      <c r="C38" s="22"/>
      <c r="D38" s="23"/>
      <c r="E38" s="7"/>
      <c r="F38" s="100">
        <f t="shared" si="2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2">
        <f>IF($G38*$R38&gt;0,MAX(0,(1.5*$H38)/(GEOMEAN($G38,$R38))*'Title Page'!$C$60),"")</f>
      </c>
      <c r="T38" s="101">
        <f t="shared" si="1"/>
      </c>
      <c r="U38" s="102">
        <f t="shared" si="3"/>
        <v>0</v>
      </c>
      <c r="V38" s="103">
        <f>IF(COUNT(I38:I38)&gt;0,IF($G38*$R38&gt;0,MAX(0,(I38-$H38)/(GEOMEAN($G38,$R38)-$H38)*'Title Page'!$C$60),""),"")</f>
      </c>
      <c r="W38" s="103">
        <f>IF(COUNT(J38:J38)&gt;0,IF($G38*$R38&gt;0,MAX(0,(J38-$H38)/(GEOMEAN($G38,$R38)-$H38)*'Title Page'!$C$60),""),"")</f>
      </c>
      <c r="X38" s="103">
        <f>IF(COUNT(K38:K38)&gt;0,IF($G38*$R38&gt;0,MAX(0,(K38-$H38)/(GEOMEAN($G38,$R38)-$H38)*'Title Page'!$C$60),""),"")</f>
      </c>
      <c r="Y38" s="103">
        <f>IF(COUNT(L38:L38)&gt;0,IF($G38*$R38&gt;0,MAX(0,(L38-$H38)/(GEOMEAN($G38,$R38)-$H38)*'Title Page'!$C$60),""),"")</f>
      </c>
      <c r="Z38" s="103">
        <f>IF(COUNT(M38:M38)&gt;0,IF($G38*$R38&gt;0,MAX(0,(M38-$H38)/(GEOMEAN($G38,$R38)-$H38)*'Title Page'!$C$60),""),"")</f>
      </c>
      <c r="AA38" s="103">
        <f>IF(COUNT(N38:N38)&gt;0,IF($G38*$R38&gt;0,MAX(0,(N38-$H38)/(GEOMEAN($G38,$R38)-$H38)*'Title Page'!$C$60),""),"")</f>
      </c>
      <c r="AB38" s="103">
        <f>IF(COUNT(O38:O38)&gt;0,IF($G38*$R38&gt;0,MAX(0,(O38-$H38)/(GEOMEAN($G38,$R38)-$H38)*'Title Page'!$C$60),""),"")</f>
      </c>
      <c r="AC38" s="104">
        <f>IF(COUNT(P38:P38)&gt;0,IF($G38*$R38&gt;0,MAX(0,(P38-$H38)/(GEOMEAN($G38,$R38)-$H38)*'Title Page'!$C$60),""),"")</f>
      </c>
      <c r="AD38" s="104">
        <f>IF(COUNT(Q38:Q38)&gt;0,IF($G38*$R38&gt;0,MAX(0,(Q38-$H38)/(GEOMEAN($G38,$R38)-$H38)*'Title Page'!$C$60),""),"")</f>
      </c>
    </row>
    <row r="39" spans="1:30" ht="13.5">
      <c r="A39" s="69"/>
      <c r="B39" s="21"/>
      <c r="C39" s="22"/>
      <c r="D39" s="23"/>
      <c r="E39" s="7"/>
      <c r="F39" s="100">
        <f t="shared" si="2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2">
        <f>IF($G39*$R39&gt;0,MAX(0,(1.5*$H39)/(GEOMEAN($G39,$R39))*'Title Page'!$C$60),"")</f>
      </c>
      <c r="T39" s="101">
        <f t="shared" si="1"/>
      </c>
      <c r="U39" s="102">
        <f t="shared" si="3"/>
        <v>0</v>
      </c>
      <c r="V39" s="103">
        <f>IF(COUNT(I39:I39)&gt;0,IF($G39*$R39&gt;0,MAX(0,(I39-$H39)/(GEOMEAN($G39,$R39)-$H39)*'Title Page'!$C$60),""),"")</f>
      </c>
      <c r="W39" s="103">
        <f>IF(COUNT(J39:J39)&gt;0,IF($G39*$R39&gt;0,MAX(0,(J39-$H39)/(GEOMEAN($G39,$R39)-$H39)*'Title Page'!$C$60),""),"")</f>
      </c>
      <c r="X39" s="103">
        <f>IF(COUNT(K39:K39)&gt;0,IF($G39*$R39&gt;0,MAX(0,(K39-$H39)/(GEOMEAN($G39,$R39)-$H39)*'Title Page'!$C$60),""),"")</f>
      </c>
      <c r="Y39" s="103">
        <f>IF(COUNT(L39:L39)&gt;0,IF($G39*$R39&gt;0,MAX(0,(L39-$H39)/(GEOMEAN($G39,$R39)-$H39)*'Title Page'!$C$60),""),"")</f>
      </c>
      <c r="Z39" s="103">
        <f>IF(COUNT(M39:M39)&gt;0,IF($G39*$R39&gt;0,MAX(0,(M39-$H39)/(GEOMEAN($G39,$R39)-$H39)*'Title Page'!$C$60),""),"")</f>
      </c>
      <c r="AA39" s="103">
        <f>IF(COUNT(N39:N39)&gt;0,IF($G39*$R39&gt;0,MAX(0,(N39-$H39)/(GEOMEAN($G39,$R39)-$H39)*'Title Page'!$C$60),""),"")</f>
      </c>
      <c r="AB39" s="103">
        <f>IF(COUNT(O39:O39)&gt;0,IF($G39*$R39&gt;0,MAX(0,(O39-$H39)/(GEOMEAN($G39,$R39)-$H39)*'Title Page'!$C$60),""),"")</f>
      </c>
      <c r="AC39" s="104">
        <f>IF(COUNT(P39:P39)&gt;0,IF($G39*$R39&gt;0,MAX(0,(P39-$H39)/(GEOMEAN($G39,$R39)-$H39)*'Title Page'!$C$60),""),"")</f>
      </c>
      <c r="AD39" s="104">
        <f>IF(COUNT(Q39:Q39)&gt;0,IF($G39*$R39&gt;0,MAX(0,(Q39-$H39)/(GEOMEAN($G39,$R39)-$H39)*'Title Page'!$C$60),""),"")</f>
      </c>
    </row>
    <row r="40" spans="1:30" ht="13.5">
      <c r="A40" s="69"/>
      <c r="B40" s="21"/>
      <c r="C40" s="22"/>
      <c r="D40" s="23"/>
      <c r="E40" s="7"/>
      <c r="F40" s="100">
        <f t="shared" si="2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2">
        <f>IF($G40*$R40&gt;0,MAX(0,(1.5*$H40)/(GEOMEAN($G40,$R40))*'Title Page'!$C$60),"")</f>
      </c>
      <c r="T40" s="101">
        <f t="shared" si="1"/>
      </c>
      <c r="U40" s="102">
        <f t="shared" si="3"/>
        <v>0</v>
      </c>
      <c r="V40" s="103">
        <f>IF(COUNT(I40:I40)&gt;0,IF($G40*$R40&gt;0,MAX(0,(I40-$H40)/(GEOMEAN($G40,$R40)-$H40)*'Title Page'!$C$60),""),"")</f>
      </c>
      <c r="W40" s="103">
        <f>IF(COUNT(J40:J40)&gt;0,IF($G40*$R40&gt;0,MAX(0,(J40-$H40)/(GEOMEAN($G40,$R40)-$H40)*'Title Page'!$C$60),""),"")</f>
      </c>
      <c r="X40" s="103">
        <f>IF(COUNT(K40:K40)&gt;0,IF($G40*$R40&gt;0,MAX(0,(K40-$H40)/(GEOMEAN($G40,$R40)-$H40)*'Title Page'!$C$60),""),"")</f>
      </c>
      <c r="Y40" s="103">
        <f>IF(COUNT(L40:L40)&gt;0,IF($G40*$R40&gt;0,MAX(0,(L40-$H40)/(GEOMEAN($G40,$R40)-$H40)*'Title Page'!$C$60),""),"")</f>
      </c>
      <c r="Z40" s="103">
        <f>IF(COUNT(M40:M40)&gt;0,IF($G40*$R40&gt;0,MAX(0,(M40-$H40)/(GEOMEAN($G40,$R40)-$H40)*'Title Page'!$C$60),""),"")</f>
      </c>
      <c r="AA40" s="103">
        <f>IF(COUNT(N40:N40)&gt;0,IF($G40*$R40&gt;0,MAX(0,(N40-$H40)/(GEOMEAN($G40,$R40)-$H40)*'Title Page'!$C$60),""),"")</f>
      </c>
      <c r="AB40" s="103">
        <f>IF(COUNT(O40:O40)&gt;0,IF($G40*$R40&gt;0,MAX(0,(O40-$H40)/(GEOMEAN($G40,$R40)-$H40)*'Title Page'!$C$60),""),"")</f>
      </c>
      <c r="AC40" s="104">
        <f>IF(COUNT(P40:P40)&gt;0,IF($G40*$R40&gt;0,MAX(0,(P40-$H40)/(GEOMEAN($G40,$R40)-$H40)*'Title Page'!$C$60),""),"")</f>
      </c>
      <c r="AD40" s="104">
        <f>IF(COUNT(Q40:Q40)&gt;0,IF($G40*$R40&gt;0,MAX(0,(Q40-$H40)/(GEOMEAN($G40,$R40)-$H40)*'Title Page'!$C$60),""),"")</f>
      </c>
    </row>
    <row r="41" spans="1:30" ht="13.5">
      <c r="A41" s="69"/>
      <c r="B41" s="21"/>
      <c r="C41" s="22"/>
      <c r="D41" s="23"/>
      <c r="E41" s="7"/>
      <c r="F41" s="100">
        <f t="shared" si="2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2">
        <f>IF($G41*$R41&gt;0,MAX(0,(1.5*$H41)/(GEOMEAN($G41,$R41))*'Title Page'!$C$60),"")</f>
      </c>
      <c r="T41" s="101">
        <f aca="true" t="shared" si="4" ref="T41:T72">IF($G41*$R41&gt;0,IF(ABS($G41-$R41)/GEOMEAN($G41,$R41)&gt;0.15,$T$6,$T$5),"")</f>
      </c>
      <c r="U41" s="102">
        <f t="shared" si="3"/>
        <v>0</v>
      </c>
      <c r="V41" s="103">
        <f>IF(COUNT(I41:I41)&gt;0,IF($G41*$R41&gt;0,MAX(0,(I41-$H41)/(GEOMEAN($G41,$R41)-$H41)*'Title Page'!$C$60),""),"")</f>
      </c>
      <c r="W41" s="103">
        <f>IF(COUNT(J41:J41)&gt;0,IF($G41*$R41&gt;0,MAX(0,(J41-$H41)/(GEOMEAN($G41,$R41)-$H41)*'Title Page'!$C$60),""),"")</f>
      </c>
      <c r="X41" s="103">
        <f>IF(COUNT(K41:K41)&gt;0,IF($G41*$R41&gt;0,MAX(0,(K41-$H41)/(GEOMEAN($G41,$R41)-$H41)*'Title Page'!$C$60),""),"")</f>
      </c>
      <c r="Y41" s="103">
        <f>IF(COUNT(L41:L41)&gt;0,IF($G41*$R41&gt;0,MAX(0,(L41-$H41)/(GEOMEAN($G41,$R41)-$H41)*'Title Page'!$C$60),""),"")</f>
      </c>
      <c r="Z41" s="103">
        <f>IF(COUNT(M41:M41)&gt;0,IF($G41*$R41&gt;0,MAX(0,(M41-$H41)/(GEOMEAN($G41,$R41)-$H41)*'Title Page'!$C$60),""),"")</f>
      </c>
      <c r="AA41" s="103">
        <f>IF(COUNT(N41:N41)&gt;0,IF($G41*$R41&gt;0,MAX(0,(N41-$H41)/(GEOMEAN($G41,$R41)-$H41)*'Title Page'!$C$60),""),"")</f>
      </c>
      <c r="AB41" s="103">
        <f>IF(COUNT(O41:O41)&gt;0,IF($G41*$R41&gt;0,MAX(0,(O41-$H41)/(GEOMEAN($G41,$R41)-$H41)*'Title Page'!$C$60),""),"")</f>
      </c>
      <c r="AC41" s="104">
        <f>IF(COUNT(P41:P41)&gt;0,IF($G41*$R41&gt;0,MAX(0,(P41-$H41)/(GEOMEAN($G41,$R41)-$H41)*'Title Page'!$C$60),""),"")</f>
      </c>
      <c r="AD41" s="104">
        <f>IF(COUNT(Q41:Q41)&gt;0,IF($G41*$R41&gt;0,MAX(0,(Q41-$H41)/(GEOMEAN($G41,$R41)-$H41)*'Title Page'!$C$60),""),"")</f>
      </c>
    </row>
    <row r="42" spans="1:30" ht="13.5">
      <c r="A42" s="69"/>
      <c r="B42" s="21"/>
      <c r="C42" s="22"/>
      <c r="D42" s="23"/>
      <c r="E42" s="7"/>
      <c r="F42" s="100">
        <f t="shared" si="2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2">
        <f>IF($G42*$R42&gt;0,MAX(0,(1.5*$H42)/(GEOMEAN($G42,$R42))*'Title Page'!$C$60),"")</f>
      </c>
      <c r="T42" s="101">
        <f t="shared" si="4"/>
      </c>
      <c r="U42" s="102">
        <f t="shared" si="3"/>
        <v>0</v>
      </c>
      <c r="V42" s="103">
        <f>IF(COUNT(I42:I42)&gt;0,IF($G42*$R42&gt;0,MAX(0,(I42-$H42)/(GEOMEAN($G42,$R42)-$H42)*'Title Page'!$C$60),""),"")</f>
      </c>
      <c r="W42" s="103">
        <f>IF(COUNT(J42:J42)&gt;0,IF($G42*$R42&gt;0,MAX(0,(J42-$H42)/(GEOMEAN($G42,$R42)-$H42)*'Title Page'!$C$60),""),"")</f>
      </c>
      <c r="X42" s="103">
        <f>IF(COUNT(K42:K42)&gt;0,IF($G42*$R42&gt;0,MAX(0,(K42-$H42)/(GEOMEAN($G42,$R42)-$H42)*'Title Page'!$C$60),""),"")</f>
      </c>
      <c r="Y42" s="103">
        <f>IF(COUNT(L42:L42)&gt;0,IF($G42*$R42&gt;0,MAX(0,(L42-$H42)/(GEOMEAN($G42,$R42)-$H42)*'Title Page'!$C$60),""),"")</f>
      </c>
      <c r="Z42" s="103">
        <f>IF(COUNT(M42:M42)&gt;0,IF($G42*$R42&gt;0,MAX(0,(M42-$H42)/(GEOMEAN($G42,$R42)-$H42)*'Title Page'!$C$60),""),"")</f>
      </c>
      <c r="AA42" s="103">
        <f>IF(COUNT(N42:N42)&gt;0,IF($G42*$R42&gt;0,MAX(0,(N42-$H42)/(GEOMEAN($G42,$R42)-$H42)*'Title Page'!$C$60),""),"")</f>
      </c>
      <c r="AB42" s="103">
        <f>IF(COUNT(O42:O42)&gt;0,IF($G42*$R42&gt;0,MAX(0,(O42-$H42)/(GEOMEAN($G42,$R42)-$H42)*'Title Page'!$C$60),""),"")</f>
      </c>
      <c r="AC42" s="104">
        <f>IF(COUNT(P42:P42)&gt;0,IF($G42*$R42&gt;0,MAX(0,(P42-$H42)/(GEOMEAN($G42,$R42)-$H42)*'Title Page'!$C$60),""),"")</f>
      </c>
      <c r="AD42" s="104">
        <f>IF(COUNT(Q42:Q42)&gt;0,IF($G42*$R42&gt;0,MAX(0,(Q42-$H42)/(GEOMEAN($G42,$R42)-$H42)*'Title Page'!$C$60),""),"")</f>
      </c>
    </row>
    <row r="43" spans="1:30" ht="13.5">
      <c r="A43" s="69"/>
      <c r="B43" s="21"/>
      <c r="C43" s="22"/>
      <c r="D43" s="23"/>
      <c r="E43" s="7"/>
      <c r="F43" s="100">
        <f t="shared" si="2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2">
        <f>IF($G43*$R43&gt;0,MAX(0,(1.5*$H43)/(GEOMEAN($G43,$R43))*'Title Page'!$C$60),"")</f>
      </c>
      <c r="T43" s="101">
        <f t="shared" si="4"/>
      </c>
      <c r="U43" s="102">
        <f t="shared" si="3"/>
        <v>0</v>
      </c>
      <c r="V43" s="103">
        <f>IF(COUNT(I43:I43)&gt;0,IF($G43*$R43&gt;0,MAX(0,(I43-$H43)/(GEOMEAN($G43,$R43)-$H43)*'Title Page'!$C$60),""),"")</f>
      </c>
      <c r="W43" s="103">
        <f>IF(COUNT(J43:J43)&gt;0,IF($G43*$R43&gt;0,MAX(0,(J43-$H43)/(GEOMEAN($G43,$R43)-$H43)*'Title Page'!$C$60),""),"")</f>
      </c>
      <c r="X43" s="103">
        <f>IF(COUNT(K43:K43)&gt;0,IF($G43*$R43&gt;0,MAX(0,(K43-$H43)/(GEOMEAN($G43,$R43)-$H43)*'Title Page'!$C$60),""),"")</f>
      </c>
      <c r="Y43" s="103">
        <f>IF(COUNT(L43:L43)&gt;0,IF($G43*$R43&gt;0,MAX(0,(L43-$H43)/(GEOMEAN($G43,$R43)-$H43)*'Title Page'!$C$60),""),"")</f>
      </c>
      <c r="Z43" s="103">
        <f>IF(COUNT(M43:M43)&gt;0,IF($G43*$R43&gt;0,MAX(0,(M43-$H43)/(GEOMEAN($G43,$R43)-$H43)*'Title Page'!$C$60),""),"")</f>
      </c>
      <c r="AA43" s="103">
        <f>IF(COUNT(N43:N43)&gt;0,IF($G43*$R43&gt;0,MAX(0,(N43-$H43)/(GEOMEAN($G43,$R43)-$H43)*'Title Page'!$C$60),""),"")</f>
      </c>
      <c r="AB43" s="103">
        <f>IF(COUNT(O43:O43)&gt;0,IF($G43*$R43&gt;0,MAX(0,(O43-$H43)/(GEOMEAN($G43,$R43)-$H43)*'Title Page'!$C$60),""),"")</f>
      </c>
      <c r="AC43" s="104">
        <f>IF(COUNT(P43:P43)&gt;0,IF($G43*$R43&gt;0,MAX(0,(P43-$H43)/(GEOMEAN($G43,$R43)-$H43)*'Title Page'!$C$60),""),"")</f>
      </c>
      <c r="AD43" s="104">
        <f>IF(COUNT(Q43:Q43)&gt;0,IF($G43*$R43&gt;0,MAX(0,(Q43-$H43)/(GEOMEAN($G43,$R43)-$H43)*'Title Page'!$C$60),""),"")</f>
      </c>
    </row>
    <row r="44" spans="1:30" ht="13.5">
      <c r="A44" s="69"/>
      <c r="B44" s="21"/>
      <c r="C44" s="22"/>
      <c r="D44" s="23"/>
      <c r="E44" s="7"/>
      <c r="F44" s="100">
        <f t="shared" si="2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2">
        <f>IF($G44*$R44&gt;0,MAX(0,(1.5*$H44)/(GEOMEAN($G44,$R44))*'Title Page'!$C$60),"")</f>
      </c>
      <c r="T44" s="101">
        <f t="shared" si="4"/>
      </c>
      <c r="U44" s="102">
        <f t="shared" si="3"/>
        <v>0</v>
      </c>
      <c r="V44" s="103">
        <f>IF(COUNT(I44:I44)&gt;0,IF($G44*$R44&gt;0,MAX(0,(I44-$H44)/(GEOMEAN($G44,$R44)-$H44)*'Title Page'!$C$60),""),"")</f>
      </c>
      <c r="W44" s="103">
        <f>IF(COUNT(J44:J44)&gt;0,IF($G44*$R44&gt;0,MAX(0,(J44-$H44)/(GEOMEAN($G44,$R44)-$H44)*'Title Page'!$C$60),""),"")</f>
      </c>
      <c r="X44" s="103">
        <f>IF(COUNT(K44:K44)&gt;0,IF($G44*$R44&gt;0,MAX(0,(K44-$H44)/(GEOMEAN($G44,$R44)-$H44)*'Title Page'!$C$60),""),"")</f>
      </c>
      <c r="Y44" s="103">
        <f>IF(COUNT(L44:L44)&gt;0,IF($G44*$R44&gt;0,MAX(0,(L44-$H44)/(GEOMEAN($G44,$R44)-$H44)*'Title Page'!$C$60),""),"")</f>
      </c>
      <c r="Z44" s="103">
        <f>IF(COUNT(M44:M44)&gt;0,IF($G44*$R44&gt;0,MAX(0,(M44-$H44)/(GEOMEAN($G44,$R44)-$H44)*'Title Page'!$C$60),""),"")</f>
      </c>
      <c r="AA44" s="103">
        <f>IF(COUNT(N44:N44)&gt;0,IF($G44*$R44&gt;0,MAX(0,(N44-$H44)/(GEOMEAN($G44,$R44)-$H44)*'Title Page'!$C$60),""),"")</f>
      </c>
      <c r="AB44" s="103">
        <f>IF(COUNT(O44:O44)&gt;0,IF($G44*$R44&gt;0,MAX(0,(O44-$H44)/(GEOMEAN($G44,$R44)-$H44)*'Title Page'!$C$60),""),"")</f>
      </c>
      <c r="AC44" s="104">
        <f>IF(COUNT(P44:P44)&gt;0,IF($G44*$R44&gt;0,MAX(0,(P44-$H44)/(GEOMEAN($G44,$R44)-$H44)*'Title Page'!$C$60),""),"")</f>
      </c>
      <c r="AD44" s="104">
        <f>IF(COUNT(Q44:Q44)&gt;0,IF($G44*$R44&gt;0,MAX(0,(Q44-$H44)/(GEOMEAN($G44,$R44)-$H44)*'Title Page'!$C$60),""),"")</f>
      </c>
    </row>
    <row r="45" spans="1:30" ht="13.5">
      <c r="A45" s="69"/>
      <c r="B45" s="21"/>
      <c r="C45" s="22"/>
      <c r="D45" s="23"/>
      <c r="E45" s="7"/>
      <c r="F45" s="100">
        <f t="shared" si="2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2">
        <f>IF($G45*$R45&gt;0,MAX(0,(1.5*$H45)/(GEOMEAN($G45,$R45))*'Title Page'!$C$60),"")</f>
      </c>
      <c r="T45" s="101">
        <f t="shared" si="4"/>
      </c>
      <c r="U45" s="102">
        <f t="shared" si="3"/>
        <v>0</v>
      </c>
      <c r="V45" s="103">
        <f>IF(COUNT(I45:I45)&gt;0,IF($G45*$R45&gt;0,MAX(0,(I45-$H45)/(GEOMEAN($G45,$R45)-$H45)*'Title Page'!$C$60),""),"")</f>
      </c>
      <c r="W45" s="103">
        <f>IF(COUNT(J45:J45)&gt;0,IF($G45*$R45&gt;0,MAX(0,(J45-$H45)/(GEOMEAN($G45,$R45)-$H45)*'Title Page'!$C$60),""),"")</f>
      </c>
      <c r="X45" s="103">
        <f>IF(COUNT(K45:K45)&gt;0,IF($G45*$R45&gt;0,MAX(0,(K45-$H45)/(GEOMEAN($G45,$R45)-$H45)*'Title Page'!$C$60),""),"")</f>
      </c>
      <c r="Y45" s="103">
        <f>IF(COUNT(L45:L45)&gt;0,IF($G45*$R45&gt;0,MAX(0,(L45-$H45)/(GEOMEAN($G45,$R45)-$H45)*'Title Page'!$C$60),""),"")</f>
      </c>
      <c r="Z45" s="103">
        <f>IF(COUNT(M45:M45)&gt;0,IF($G45*$R45&gt;0,MAX(0,(M45-$H45)/(GEOMEAN($G45,$R45)-$H45)*'Title Page'!$C$60),""),"")</f>
      </c>
      <c r="AA45" s="103">
        <f>IF(COUNT(N45:N45)&gt;0,IF($G45*$R45&gt;0,MAX(0,(N45-$H45)/(GEOMEAN($G45,$R45)-$H45)*'Title Page'!$C$60),""),"")</f>
      </c>
      <c r="AB45" s="103">
        <f>IF(COUNT(O45:O45)&gt;0,IF($G45*$R45&gt;0,MAX(0,(O45-$H45)/(GEOMEAN($G45,$R45)-$H45)*'Title Page'!$C$60),""),"")</f>
      </c>
      <c r="AC45" s="104">
        <f>IF(COUNT(P45:P45)&gt;0,IF($G45*$R45&gt;0,MAX(0,(P45-$H45)/(GEOMEAN($G45,$R45)-$H45)*'Title Page'!$C$60),""),"")</f>
      </c>
      <c r="AD45" s="104">
        <f>IF(COUNT(Q45:Q45)&gt;0,IF($G45*$R45&gt;0,MAX(0,(Q45-$H45)/(GEOMEAN($G45,$R45)-$H45)*'Title Page'!$C$60),""),"")</f>
      </c>
    </row>
    <row r="46" spans="1:30" ht="13.5">
      <c r="A46" s="69"/>
      <c r="B46" s="21"/>
      <c r="C46" s="22"/>
      <c r="D46" s="23"/>
      <c r="E46" s="7"/>
      <c r="F46" s="100">
        <f t="shared" si="2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2">
        <f>IF($G46*$R46&gt;0,MAX(0,(1.5*$H46)/(GEOMEAN($G46,$R46))*'Title Page'!$C$60),"")</f>
      </c>
      <c r="T46" s="101">
        <f t="shared" si="4"/>
      </c>
      <c r="U46" s="102">
        <f t="shared" si="3"/>
        <v>0</v>
      </c>
      <c r="V46" s="103">
        <f>IF(COUNT(I46:I46)&gt;0,IF($G46*$R46&gt;0,MAX(0,(I46-$H46)/(GEOMEAN($G46,$R46)-$H46)*'Title Page'!$C$60),""),"")</f>
      </c>
      <c r="W46" s="103">
        <f>IF(COUNT(J46:J46)&gt;0,IF($G46*$R46&gt;0,MAX(0,(J46-$H46)/(GEOMEAN($G46,$R46)-$H46)*'Title Page'!$C$60),""),"")</f>
      </c>
      <c r="X46" s="103">
        <f>IF(COUNT(K46:K46)&gt;0,IF($G46*$R46&gt;0,MAX(0,(K46-$H46)/(GEOMEAN($G46,$R46)-$H46)*'Title Page'!$C$60),""),"")</f>
      </c>
      <c r="Y46" s="103">
        <f>IF(COUNT(L46:L46)&gt;0,IF($G46*$R46&gt;0,MAX(0,(L46-$H46)/(GEOMEAN($G46,$R46)-$H46)*'Title Page'!$C$60),""),"")</f>
      </c>
      <c r="Z46" s="103">
        <f>IF(COUNT(M46:M46)&gt;0,IF($G46*$R46&gt;0,MAX(0,(M46-$H46)/(GEOMEAN($G46,$R46)-$H46)*'Title Page'!$C$60),""),"")</f>
      </c>
      <c r="AA46" s="103">
        <f>IF(COUNT(N46:N46)&gt;0,IF($G46*$R46&gt;0,MAX(0,(N46-$H46)/(GEOMEAN($G46,$R46)-$H46)*'Title Page'!$C$60),""),"")</f>
      </c>
      <c r="AB46" s="103">
        <f>IF(COUNT(O46:O46)&gt;0,IF($G46*$R46&gt;0,MAX(0,(O46-$H46)/(GEOMEAN($G46,$R46)-$H46)*'Title Page'!$C$60),""),"")</f>
      </c>
      <c r="AC46" s="104">
        <f>IF(COUNT(P46:P46)&gt;0,IF($G46*$R46&gt;0,MAX(0,(P46-$H46)/(GEOMEAN($G46,$R46)-$H46)*'Title Page'!$C$60),""),"")</f>
      </c>
      <c r="AD46" s="104">
        <f>IF(COUNT(Q46:Q46)&gt;0,IF($G46*$R46&gt;0,MAX(0,(Q46-$H46)/(GEOMEAN($G46,$R46)-$H46)*'Title Page'!$C$60),""),"")</f>
      </c>
    </row>
    <row r="47" spans="1:30" ht="13.5">
      <c r="A47" s="69"/>
      <c r="B47" s="21"/>
      <c r="C47" s="22"/>
      <c r="D47" s="23"/>
      <c r="E47" s="7"/>
      <c r="F47" s="100">
        <f t="shared" si="2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2">
        <f>IF($G47*$R47&gt;0,MAX(0,(1.5*$H47)/(GEOMEAN($G47,$R47))*'Title Page'!$C$60),"")</f>
      </c>
      <c r="T47" s="101">
        <f t="shared" si="4"/>
      </c>
      <c r="U47" s="102">
        <f t="shared" si="3"/>
        <v>0</v>
      </c>
      <c r="V47" s="103">
        <f>IF(COUNT(I47:I47)&gt;0,IF($G47*$R47&gt;0,MAX(0,(I47-$H47)/(GEOMEAN($G47,$R47)-$H47)*'Title Page'!$C$60),""),"")</f>
      </c>
      <c r="W47" s="103">
        <f>IF(COUNT(J47:J47)&gt;0,IF($G47*$R47&gt;0,MAX(0,(J47-$H47)/(GEOMEAN($G47,$R47)-$H47)*'Title Page'!$C$60),""),"")</f>
      </c>
      <c r="X47" s="103">
        <f>IF(COUNT(K47:K47)&gt;0,IF($G47*$R47&gt;0,MAX(0,(K47-$H47)/(GEOMEAN($G47,$R47)-$H47)*'Title Page'!$C$60),""),"")</f>
      </c>
      <c r="Y47" s="103">
        <f>IF(COUNT(L47:L47)&gt;0,IF($G47*$R47&gt;0,MAX(0,(L47-$H47)/(GEOMEAN($G47,$R47)-$H47)*'Title Page'!$C$60),""),"")</f>
      </c>
      <c r="Z47" s="103">
        <f>IF(COUNT(M47:M47)&gt;0,IF($G47*$R47&gt;0,MAX(0,(M47-$H47)/(GEOMEAN($G47,$R47)-$H47)*'Title Page'!$C$60),""),"")</f>
      </c>
      <c r="AA47" s="103">
        <f>IF(COUNT(N47:N47)&gt;0,IF($G47*$R47&gt;0,MAX(0,(N47-$H47)/(GEOMEAN($G47,$R47)-$H47)*'Title Page'!$C$60),""),"")</f>
      </c>
      <c r="AB47" s="103">
        <f>IF(COUNT(O47:O47)&gt;0,IF($G47*$R47&gt;0,MAX(0,(O47-$H47)/(GEOMEAN($G47,$R47)-$H47)*'Title Page'!$C$60),""),"")</f>
      </c>
      <c r="AC47" s="104">
        <f>IF(COUNT(P47:P47)&gt;0,IF($G47*$R47&gt;0,MAX(0,(P47-$H47)/(GEOMEAN($G47,$R47)-$H47)*'Title Page'!$C$60),""),"")</f>
      </c>
      <c r="AD47" s="104">
        <f>IF(COUNT(Q47:Q47)&gt;0,IF($G47*$R47&gt;0,MAX(0,(Q47-$H47)/(GEOMEAN($G47,$R47)-$H47)*'Title Page'!$C$60),""),"")</f>
      </c>
    </row>
    <row r="48" spans="1:30" ht="13.5">
      <c r="A48" s="69"/>
      <c r="B48" s="21"/>
      <c r="C48" s="22"/>
      <c r="D48" s="23"/>
      <c r="E48" s="7"/>
      <c r="F48" s="100">
        <f t="shared" si="2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2">
        <f>IF($G48*$R48&gt;0,MAX(0,(1.5*$H48)/(GEOMEAN($G48,$R48))*'Title Page'!$C$60),"")</f>
      </c>
      <c r="T48" s="101">
        <f t="shared" si="4"/>
      </c>
      <c r="U48" s="102">
        <f t="shared" si="3"/>
        <v>0</v>
      </c>
      <c r="V48" s="103">
        <f>IF(COUNT(I48:I48)&gt;0,IF($G48*$R48&gt;0,MAX(0,(I48-$H48)/(GEOMEAN($G48,$R48)-$H48)*'Title Page'!$C$60),""),"")</f>
      </c>
      <c r="W48" s="103">
        <f>IF(COUNT(J48:J48)&gt;0,IF($G48*$R48&gt;0,MAX(0,(J48-$H48)/(GEOMEAN($G48,$R48)-$H48)*'Title Page'!$C$60),""),"")</f>
      </c>
      <c r="X48" s="103">
        <f>IF(COUNT(K48:K48)&gt;0,IF($G48*$R48&gt;0,MAX(0,(K48-$H48)/(GEOMEAN($G48,$R48)-$H48)*'Title Page'!$C$60),""),"")</f>
      </c>
      <c r="Y48" s="103">
        <f>IF(COUNT(L48:L48)&gt;0,IF($G48*$R48&gt;0,MAX(0,(L48-$H48)/(GEOMEAN($G48,$R48)-$H48)*'Title Page'!$C$60),""),"")</f>
      </c>
      <c r="Z48" s="103">
        <f>IF(COUNT(M48:M48)&gt;0,IF($G48*$R48&gt;0,MAX(0,(M48-$H48)/(GEOMEAN($G48,$R48)-$H48)*'Title Page'!$C$60),""),"")</f>
      </c>
      <c r="AA48" s="103">
        <f>IF(COUNT(N48:N48)&gt;0,IF($G48*$R48&gt;0,MAX(0,(N48-$H48)/(GEOMEAN($G48,$R48)-$H48)*'Title Page'!$C$60),""),"")</f>
      </c>
      <c r="AB48" s="103">
        <f>IF(COUNT(O48:O48)&gt;0,IF($G48*$R48&gt;0,MAX(0,(O48-$H48)/(GEOMEAN($G48,$R48)-$H48)*'Title Page'!$C$60),""),"")</f>
      </c>
      <c r="AC48" s="104">
        <f>IF(COUNT(P48:P48)&gt;0,IF($G48*$R48&gt;0,MAX(0,(P48-$H48)/(GEOMEAN($G48,$R48)-$H48)*'Title Page'!$C$60),""),"")</f>
      </c>
      <c r="AD48" s="104">
        <f>IF(COUNT(Q48:Q48)&gt;0,IF($G48*$R48&gt;0,MAX(0,(Q48-$H48)/(GEOMEAN($G48,$R48)-$H48)*'Title Page'!$C$60),""),"")</f>
      </c>
    </row>
    <row r="49" spans="1:30" ht="13.5">
      <c r="A49" s="69"/>
      <c r="B49" s="21"/>
      <c r="C49" s="22"/>
      <c r="D49" s="23"/>
      <c r="E49" s="7"/>
      <c r="F49" s="100">
        <f t="shared" si="2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2">
        <f>IF($G49*$R49&gt;0,MAX(0,(1.5*$H49)/(GEOMEAN($G49,$R49))*'Title Page'!$C$60),"")</f>
      </c>
      <c r="T49" s="101">
        <f t="shared" si="4"/>
      </c>
      <c r="U49" s="102">
        <f t="shared" si="3"/>
        <v>0</v>
      </c>
      <c r="V49" s="103">
        <f>IF(COUNT(I49:I49)&gt;0,IF($G49*$R49&gt;0,MAX(0,(I49-$H49)/(GEOMEAN($G49,$R49)-$H49)*'Title Page'!$C$60),""),"")</f>
      </c>
      <c r="W49" s="103">
        <f>IF(COUNT(J49:J49)&gt;0,IF($G49*$R49&gt;0,MAX(0,(J49-$H49)/(GEOMEAN($G49,$R49)-$H49)*'Title Page'!$C$60),""),"")</f>
      </c>
      <c r="X49" s="103">
        <f>IF(COUNT(K49:K49)&gt;0,IF($G49*$R49&gt;0,MAX(0,(K49-$H49)/(GEOMEAN($G49,$R49)-$H49)*'Title Page'!$C$60),""),"")</f>
      </c>
      <c r="Y49" s="103">
        <f>IF(COUNT(L49:L49)&gt;0,IF($G49*$R49&gt;0,MAX(0,(L49-$H49)/(GEOMEAN($G49,$R49)-$H49)*'Title Page'!$C$60),""),"")</f>
      </c>
      <c r="Z49" s="103">
        <f>IF(COUNT(M49:M49)&gt;0,IF($G49*$R49&gt;0,MAX(0,(M49-$H49)/(GEOMEAN($G49,$R49)-$H49)*'Title Page'!$C$60),""),"")</f>
      </c>
      <c r="AA49" s="103">
        <f>IF(COUNT(N49:N49)&gt;0,IF($G49*$R49&gt;0,MAX(0,(N49-$H49)/(GEOMEAN($G49,$R49)-$H49)*'Title Page'!$C$60),""),"")</f>
      </c>
      <c r="AB49" s="103">
        <f>IF(COUNT(O49:O49)&gt;0,IF($G49*$R49&gt;0,MAX(0,(O49-$H49)/(GEOMEAN($G49,$R49)-$H49)*'Title Page'!$C$60),""),"")</f>
      </c>
      <c r="AC49" s="104">
        <f>IF(COUNT(P49:P49)&gt;0,IF($G49*$R49&gt;0,MAX(0,(P49-$H49)/(GEOMEAN($G49,$R49)-$H49)*'Title Page'!$C$60),""),"")</f>
      </c>
      <c r="AD49" s="104">
        <f>IF(COUNT(Q49:Q49)&gt;0,IF($G49*$R49&gt;0,MAX(0,(Q49-$H49)/(GEOMEAN($G49,$R49)-$H49)*'Title Page'!$C$60),""),"")</f>
      </c>
    </row>
    <row r="50" spans="1:30" ht="13.5">
      <c r="A50" s="69"/>
      <c r="B50" s="21"/>
      <c r="C50" s="22"/>
      <c r="D50" s="23"/>
      <c r="E50" s="7"/>
      <c r="F50" s="100">
        <f t="shared" si="2"/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2">
        <f>IF($G50*$R50&gt;0,MAX(0,(1.5*$H50)/(GEOMEAN($G50,$R50))*'Title Page'!$C$60),"")</f>
      </c>
      <c r="T50" s="101">
        <f t="shared" si="4"/>
      </c>
      <c r="U50" s="102">
        <f t="shared" si="3"/>
        <v>0</v>
      </c>
      <c r="V50" s="103">
        <f>IF(COUNT(I50:I50)&gt;0,IF($G50*$R50&gt;0,MAX(0,(I50-$H50)/(GEOMEAN($G50,$R50)-$H50)*'Title Page'!$C$60),""),"")</f>
      </c>
      <c r="W50" s="103">
        <f>IF(COUNT(J50:J50)&gt;0,IF($G50*$R50&gt;0,MAX(0,(J50-$H50)/(GEOMEAN($G50,$R50)-$H50)*'Title Page'!$C$60),""),"")</f>
      </c>
      <c r="X50" s="103">
        <f>IF(COUNT(K50:K50)&gt;0,IF($G50*$R50&gt;0,MAX(0,(K50-$H50)/(GEOMEAN($G50,$R50)-$H50)*'Title Page'!$C$60),""),"")</f>
      </c>
      <c r="Y50" s="103">
        <f>IF(COUNT(L50:L50)&gt;0,IF($G50*$R50&gt;0,MAX(0,(L50-$H50)/(GEOMEAN($G50,$R50)-$H50)*'Title Page'!$C$60),""),"")</f>
      </c>
      <c r="Z50" s="103">
        <f>IF(COUNT(M50:M50)&gt;0,IF($G50*$R50&gt;0,MAX(0,(M50-$H50)/(GEOMEAN($G50,$R50)-$H50)*'Title Page'!$C$60),""),"")</f>
      </c>
      <c r="AA50" s="103">
        <f>IF(COUNT(N50:N50)&gt;0,IF($G50*$R50&gt;0,MAX(0,(N50-$H50)/(GEOMEAN($G50,$R50)-$H50)*'Title Page'!$C$60),""),"")</f>
      </c>
      <c r="AB50" s="103">
        <f>IF(COUNT(O50:O50)&gt;0,IF($G50*$R50&gt;0,MAX(0,(O50-$H50)/(GEOMEAN($G50,$R50)-$H50)*'Title Page'!$C$60),""),"")</f>
      </c>
      <c r="AC50" s="104">
        <f>IF(COUNT(P50:P50)&gt;0,IF($G50*$R50&gt;0,MAX(0,(P50-$H50)/(GEOMEAN($G50,$R50)-$H50)*'Title Page'!$C$60),""),"")</f>
      </c>
      <c r="AD50" s="104">
        <f>IF(COUNT(Q50:Q50)&gt;0,IF($G50*$R50&gt;0,MAX(0,(Q50-$H50)/(GEOMEAN($G50,$R50)-$H50)*'Title Page'!$C$60),""),"")</f>
      </c>
    </row>
    <row r="51" spans="1:30" ht="13.5">
      <c r="A51" s="69"/>
      <c r="B51" s="21"/>
      <c r="C51" s="22"/>
      <c r="D51" s="23"/>
      <c r="E51" s="7"/>
      <c r="F51" s="100">
        <f t="shared" si="2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2">
        <f>IF($G51*$R51&gt;0,MAX(0,(1.5*$H51)/(GEOMEAN($G51,$R51))*'Title Page'!$C$60),"")</f>
      </c>
      <c r="T51" s="101">
        <f t="shared" si="4"/>
      </c>
      <c r="U51" s="102">
        <f t="shared" si="3"/>
        <v>0</v>
      </c>
      <c r="V51" s="103">
        <f>IF(COUNT(I51:I51)&gt;0,IF($G51*$R51&gt;0,MAX(0,(I51-$H51)/(GEOMEAN($G51,$R51)-$H51)*'Title Page'!$C$60),""),"")</f>
      </c>
      <c r="W51" s="103">
        <f>IF(COUNT(J51:J51)&gt;0,IF($G51*$R51&gt;0,MAX(0,(J51-$H51)/(GEOMEAN($G51,$R51)-$H51)*'Title Page'!$C$60),""),"")</f>
      </c>
      <c r="X51" s="103">
        <f>IF(COUNT(K51:K51)&gt;0,IF($G51*$R51&gt;0,MAX(0,(K51-$H51)/(GEOMEAN($G51,$R51)-$H51)*'Title Page'!$C$60),""),"")</f>
      </c>
      <c r="Y51" s="103">
        <f>IF(COUNT(L51:L51)&gt;0,IF($G51*$R51&gt;0,MAX(0,(L51-$H51)/(GEOMEAN($G51,$R51)-$H51)*'Title Page'!$C$60),""),"")</f>
      </c>
      <c r="Z51" s="103">
        <f>IF(COUNT(M51:M51)&gt;0,IF($G51*$R51&gt;0,MAX(0,(M51-$H51)/(GEOMEAN($G51,$R51)-$H51)*'Title Page'!$C$60),""),"")</f>
      </c>
      <c r="AA51" s="103">
        <f>IF(COUNT(N51:N51)&gt;0,IF($G51*$R51&gt;0,MAX(0,(N51-$H51)/(GEOMEAN($G51,$R51)-$H51)*'Title Page'!$C$60),""),"")</f>
      </c>
      <c r="AB51" s="103">
        <f>IF(COUNT(O51:O51)&gt;0,IF($G51*$R51&gt;0,MAX(0,(O51-$H51)/(GEOMEAN($G51,$R51)-$H51)*'Title Page'!$C$60),""),"")</f>
      </c>
      <c r="AC51" s="104">
        <f>IF(COUNT(P51:P51)&gt;0,IF($G51*$R51&gt;0,MAX(0,(P51-$H51)/(GEOMEAN($G51,$R51)-$H51)*'Title Page'!$C$60),""),"")</f>
      </c>
      <c r="AD51" s="104">
        <f>IF(COUNT(Q51:Q51)&gt;0,IF($G51*$R51&gt;0,MAX(0,(Q51-$H51)/(GEOMEAN($G51,$R51)-$H51)*'Title Page'!$C$60),""),"")</f>
      </c>
    </row>
    <row r="52" spans="1:30" ht="13.5">
      <c r="A52" s="69"/>
      <c r="B52" s="21"/>
      <c r="C52" s="22"/>
      <c r="D52" s="23"/>
      <c r="E52" s="7"/>
      <c r="F52" s="100">
        <f t="shared" si="2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2">
        <f>IF($G52*$R52&gt;0,MAX(0,(1.5*$H52)/(GEOMEAN($G52,$R52))*'Title Page'!$C$60),"")</f>
      </c>
      <c r="T52" s="101">
        <f t="shared" si="4"/>
      </c>
      <c r="U52" s="102">
        <f t="shared" si="3"/>
        <v>0</v>
      </c>
      <c r="V52" s="103">
        <f>IF(COUNT(I52:I52)&gt;0,IF($G52*$R52&gt;0,MAX(0,(I52-$H52)/(GEOMEAN($G52,$R52)-$H52)*'Title Page'!$C$60),""),"")</f>
      </c>
      <c r="W52" s="103">
        <f>IF(COUNT(J52:J52)&gt;0,IF($G52*$R52&gt;0,MAX(0,(J52-$H52)/(GEOMEAN($G52,$R52)-$H52)*'Title Page'!$C$60),""),"")</f>
      </c>
      <c r="X52" s="103">
        <f>IF(COUNT(K52:K52)&gt;0,IF($G52*$R52&gt;0,MAX(0,(K52-$H52)/(GEOMEAN($G52,$R52)-$H52)*'Title Page'!$C$60),""),"")</f>
      </c>
      <c r="Y52" s="103">
        <f>IF(COUNT(L52:L52)&gt;0,IF($G52*$R52&gt;0,MAX(0,(L52-$H52)/(GEOMEAN($G52,$R52)-$H52)*'Title Page'!$C$60),""),"")</f>
      </c>
      <c r="Z52" s="103">
        <f>IF(COUNT(M52:M52)&gt;0,IF($G52*$R52&gt;0,MAX(0,(M52-$H52)/(GEOMEAN($G52,$R52)-$H52)*'Title Page'!$C$60),""),"")</f>
      </c>
      <c r="AA52" s="103">
        <f>IF(COUNT(N52:N52)&gt;0,IF($G52*$R52&gt;0,MAX(0,(N52-$H52)/(GEOMEAN($G52,$R52)-$H52)*'Title Page'!$C$60),""),"")</f>
      </c>
      <c r="AB52" s="103">
        <f>IF(COUNT(O52:O52)&gt;0,IF($G52*$R52&gt;0,MAX(0,(O52-$H52)/(GEOMEAN($G52,$R52)-$H52)*'Title Page'!$C$60),""),"")</f>
      </c>
      <c r="AC52" s="104">
        <f>IF(COUNT(P52:P52)&gt;0,IF($G52*$R52&gt;0,MAX(0,(P52-$H52)/(GEOMEAN($G52,$R52)-$H52)*'Title Page'!$C$60),""),"")</f>
      </c>
      <c r="AD52" s="104">
        <f>IF(COUNT(Q52:Q52)&gt;0,IF($G52*$R52&gt;0,MAX(0,(Q52-$H52)/(GEOMEAN($G52,$R52)-$H52)*'Title Page'!$C$60),""),"")</f>
      </c>
    </row>
    <row r="53" spans="1:30" ht="13.5">
      <c r="A53" s="69"/>
      <c r="B53" s="21"/>
      <c r="C53" s="22"/>
      <c r="D53" s="23"/>
      <c r="E53" s="7"/>
      <c r="F53" s="100">
        <f t="shared" si="2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2">
        <f>IF($G53*$R53&gt;0,MAX(0,(1.5*$H53)/(GEOMEAN($G53,$R53))*'Title Page'!$C$60),"")</f>
      </c>
      <c r="T53" s="101">
        <f t="shared" si="4"/>
      </c>
      <c r="U53" s="102">
        <f t="shared" si="3"/>
        <v>0</v>
      </c>
      <c r="V53" s="103">
        <f>IF(COUNT(I53:I53)&gt;0,IF($G53*$R53&gt;0,MAX(0,(I53-$H53)/(GEOMEAN($G53,$R53)-$H53)*'Title Page'!$C$60),""),"")</f>
      </c>
      <c r="W53" s="103">
        <f>IF(COUNT(J53:J53)&gt;0,IF($G53*$R53&gt;0,MAX(0,(J53-$H53)/(GEOMEAN($G53,$R53)-$H53)*'Title Page'!$C$60),""),"")</f>
      </c>
      <c r="X53" s="103">
        <f>IF(COUNT(K53:K53)&gt;0,IF($G53*$R53&gt;0,MAX(0,(K53-$H53)/(GEOMEAN($G53,$R53)-$H53)*'Title Page'!$C$60),""),"")</f>
      </c>
      <c r="Y53" s="103">
        <f>IF(COUNT(L53:L53)&gt;0,IF($G53*$R53&gt;0,MAX(0,(L53-$H53)/(GEOMEAN($G53,$R53)-$H53)*'Title Page'!$C$60),""),"")</f>
      </c>
      <c r="Z53" s="103">
        <f>IF(COUNT(M53:M53)&gt;0,IF($G53*$R53&gt;0,MAX(0,(M53-$H53)/(GEOMEAN($G53,$R53)-$H53)*'Title Page'!$C$60),""),"")</f>
      </c>
      <c r="AA53" s="103">
        <f>IF(COUNT(N53:N53)&gt;0,IF($G53*$R53&gt;0,MAX(0,(N53-$H53)/(GEOMEAN($G53,$R53)-$H53)*'Title Page'!$C$60),""),"")</f>
      </c>
      <c r="AB53" s="103">
        <f>IF(COUNT(O53:O53)&gt;0,IF($G53*$R53&gt;0,MAX(0,(O53-$H53)/(GEOMEAN($G53,$R53)-$H53)*'Title Page'!$C$60),""),"")</f>
      </c>
      <c r="AC53" s="104">
        <f>IF(COUNT(P53:P53)&gt;0,IF($G53*$R53&gt;0,MAX(0,(P53-$H53)/(GEOMEAN($G53,$R53)-$H53)*'Title Page'!$C$60),""),"")</f>
      </c>
      <c r="AD53" s="104">
        <f>IF(COUNT(Q53:Q53)&gt;0,IF($G53*$R53&gt;0,MAX(0,(Q53-$H53)/(GEOMEAN($G53,$R53)-$H53)*'Title Page'!$C$60),""),"")</f>
      </c>
    </row>
    <row r="54" spans="1:30" ht="13.5">
      <c r="A54" s="69"/>
      <c r="B54" s="21"/>
      <c r="C54" s="22"/>
      <c r="D54" s="23"/>
      <c r="E54" s="7"/>
      <c r="F54" s="100">
        <f t="shared" si="2"/>
        <v>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2">
        <f>IF($G54*$R54&gt;0,MAX(0,(1.5*$H54)/(GEOMEAN($G54,$R54))*'Title Page'!$C$60),"")</f>
      </c>
      <c r="T54" s="101">
        <f t="shared" si="4"/>
      </c>
      <c r="U54" s="102">
        <f t="shared" si="3"/>
        <v>0</v>
      </c>
      <c r="V54" s="103">
        <f>IF(COUNT(I54:I54)&gt;0,IF($G54*$R54&gt;0,MAX(0,(I54-$H54)/(GEOMEAN($G54,$R54)-$H54)*'Title Page'!$C$60),""),"")</f>
      </c>
      <c r="W54" s="103">
        <f>IF(COUNT(J54:J54)&gt;0,IF($G54*$R54&gt;0,MAX(0,(J54-$H54)/(GEOMEAN($G54,$R54)-$H54)*'Title Page'!$C$60),""),"")</f>
      </c>
      <c r="X54" s="103">
        <f>IF(COUNT(K54:K54)&gt;0,IF($G54*$R54&gt;0,MAX(0,(K54-$H54)/(GEOMEAN($G54,$R54)-$H54)*'Title Page'!$C$60),""),"")</f>
      </c>
      <c r="Y54" s="103">
        <f>IF(COUNT(L54:L54)&gt;0,IF($G54*$R54&gt;0,MAX(0,(L54-$H54)/(GEOMEAN($G54,$R54)-$H54)*'Title Page'!$C$60),""),"")</f>
      </c>
      <c r="Z54" s="103">
        <f>IF(COUNT(M54:M54)&gt;0,IF($G54*$R54&gt;0,MAX(0,(M54-$H54)/(GEOMEAN($G54,$R54)-$H54)*'Title Page'!$C$60),""),"")</f>
      </c>
      <c r="AA54" s="103">
        <f>IF(COUNT(N54:N54)&gt;0,IF($G54*$R54&gt;0,MAX(0,(N54-$H54)/(GEOMEAN($G54,$R54)-$H54)*'Title Page'!$C$60),""),"")</f>
      </c>
      <c r="AB54" s="103">
        <f>IF(COUNT(O54:O54)&gt;0,IF($G54*$R54&gt;0,MAX(0,(O54-$H54)/(GEOMEAN($G54,$R54)-$H54)*'Title Page'!$C$60),""),"")</f>
      </c>
      <c r="AC54" s="104">
        <f>IF(COUNT(P54:P54)&gt;0,IF($G54*$R54&gt;0,MAX(0,(P54-$H54)/(GEOMEAN($G54,$R54)-$H54)*'Title Page'!$C$60),""),"")</f>
      </c>
      <c r="AD54" s="104">
        <f>IF(COUNT(Q54:Q54)&gt;0,IF($G54*$R54&gt;0,MAX(0,(Q54-$H54)/(GEOMEAN($G54,$R54)-$H54)*'Title Page'!$C$60),""),"")</f>
      </c>
    </row>
    <row r="55" spans="1:30" ht="13.5">
      <c r="A55" s="69"/>
      <c r="B55" s="21"/>
      <c r="C55" s="22"/>
      <c r="D55" s="23"/>
      <c r="E55" s="7"/>
      <c r="F55" s="100">
        <f t="shared" si="2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2">
        <f>IF($G55*$R55&gt;0,MAX(0,(1.5*$H55)/(GEOMEAN($G55,$R55))*'Title Page'!$C$60),"")</f>
      </c>
      <c r="T55" s="101">
        <f t="shared" si="4"/>
      </c>
      <c r="U55" s="102">
        <f t="shared" si="3"/>
        <v>0</v>
      </c>
      <c r="V55" s="103">
        <f>IF(COUNT(I55:I55)&gt;0,IF($G55*$R55&gt;0,MAX(0,(I55-$H55)/(GEOMEAN($G55,$R55)-$H55)*'Title Page'!$C$60),""),"")</f>
      </c>
      <c r="W55" s="103">
        <f>IF(COUNT(J55:J55)&gt;0,IF($G55*$R55&gt;0,MAX(0,(J55-$H55)/(GEOMEAN($G55,$R55)-$H55)*'Title Page'!$C$60),""),"")</f>
      </c>
      <c r="X55" s="103">
        <f>IF(COUNT(K55:K55)&gt;0,IF($G55*$R55&gt;0,MAX(0,(K55-$H55)/(GEOMEAN($G55,$R55)-$H55)*'Title Page'!$C$60),""),"")</f>
      </c>
      <c r="Y55" s="103">
        <f>IF(COUNT(L55:L55)&gt;0,IF($G55*$R55&gt;0,MAX(0,(L55-$H55)/(GEOMEAN($G55,$R55)-$H55)*'Title Page'!$C$60),""),"")</f>
      </c>
      <c r="Z55" s="103">
        <f>IF(COUNT(M55:M55)&gt;0,IF($G55*$R55&gt;0,MAX(0,(M55-$H55)/(GEOMEAN($G55,$R55)-$H55)*'Title Page'!$C$60),""),"")</f>
      </c>
      <c r="AA55" s="103">
        <f>IF(COUNT(N55:N55)&gt;0,IF($G55*$R55&gt;0,MAX(0,(N55-$H55)/(GEOMEAN($G55,$R55)-$H55)*'Title Page'!$C$60),""),"")</f>
      </c>
      <c r="AB55" s="103">
        <f>IF(COUNT(O55:O55)&gt;0,IF($G55*$R55&gt;0,MAX(0,(O55-$H55)/(GEOMEAN($G55,$R55)-$H55)*'Title Page'!$C$60),""),"")</f>
      </c>
      <c r="AC55" s="104">
        <f>IF(COUNT(P55:P55)&gt;0,IF($G55*$R55&gt;0,MAX(0,(P55-$H55)/(GEOMEAN($G55,$R55)-$H55)*'Title Page'!$C$60),""),"")</f>
      </c>
      <c r="AD55" s="104">
        <f>IF(COUNT(Q55:Q55)&gt;0,IF($G55*$R55&gt;0,MAX(0,(Q55-$H55)/(GEOMEAN($G55,$R55)-$H55)*'Title Page'!$C$60),""),"")</f>
      </c>
    </row>
    <row r="56" spans="1:30" ht="13.5">
      <c r="A56" s="69"/>
      <c r="B56" s="21"/>
      <c r="C56" s="22"/>
      <c r="D56" s="23"/>
      <c r="E56" s="7"/>
      <c r="F56" s="100">
        <f t="shared" si="2"/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2">
        <f>IF($G56*$R56&gt;0,MAX(0,(1.5*$H56)/(GEOMEAN($G56,$R56))*'Title Page'!$C$60),"")</f>
      </c>
      <c r="T56" s="101">
        <f t="shared" si="4"/>
      </c>
      <c r="U56" s="102">
        <f t="shared" si="3"/>
        <v>0</v>
      </c>
      <c r="V56" s="103">
        <f>IF(COUNT(I56:I56)&gt;0,IF($G56*$R56&gt;0,MAX(0,(I56-$H56)/(GEOMEAN($G56,$R56)-$H56)*'Title Page'!$C$60),""),"")</f>
      </c>
      <c r="W56" s="103">
        <f>IF(COUNT(J56:J56)&gt;0,IF($G56*$R56&gt;0,MAX(0,(J56-$H56)/(GEOMEAN($G56,$R56)-$H56)*'Title Page'!$C$60),""),"")</f>
      </c>
      <c r="X56" s="103">
        <f>IF(COUNT(K56:K56)&gt;0,IF($G56*$R56&gt;0,MAX(0,(K56-$H56)/(GEOMEAN($G56,$R56)-$H56)*'Title Page'!$C$60),""),"")</f>
      </c>
      <c r="Y56" s="103">
        <f>IF(COUNT(L56:L56)&gt;0,IF($G56*$R56&gt;0,MAX(0,(L56-$H56)/(GEOMEAN($G56,$R56)-$H56)*'Title Page'!$C$60),""),"")</f>
      </c>
      <c r="Z56" s="103">
        <f>IF(COUNT(M56:M56)&gt;0,IF($G56*$R56&gt;0,MAX(0,(M56-$H56)/(GEOMEAN($G56,$R56)-$H56)*'Title Page'!$C$60),""),"")</f>
      </c>
      <c r="AA56" s="103">
        <f>IF(COUNT(N56:N56)&gt;0,IF($G56*$R56&gt;0,MAX(0,(N56-$H56)/(GEOMEAN($G56,$R56)-$H56)*'Title Page'!$C$60),""),"")</f>
      </c>
      <c r="AB56" s="103">
        <f>IF(COUNT(O56:O56)&gt;0,IF($G56*$R56&gt;0,MAX(0,(O56-$H56)/(GEOMEAN($G56,$R56)-$H56)*'Title Page'!$C$60),""),"")</f>
      </c>
      <c r="AC56" s="104">
        <f>IF(COUNT(P56:P56)&gt;0,IF($G56*$R56&gt;0,MAX(0,(P56-$H56)/(GEOMEAN($G56,$R56)-$H56)*'Title Page'!$C$60),""),"")</f>
      </c>
      <c r="AD56" s="104">
        <f>IF(COUNT(Q56:Q56)&gt;0,IF($G56*$R56&gt;0,MAX(0,(Q56-$H56)/(GEOMEAN($G56,$R56)-$H56)*'Title Page'!$C$60),""),"")</f>
      </c>
    </row>
    <row r="57" spans="1:30" ht="13.5">
      <c r="A57" s="69"/>
      <c r="B57" s="21"/>
      <c r="C57" s="22"/>
      <c r="D57" s="23"/>
      <c r="E57" s="7"/>
      <c r="F57" s="100">
        <f t="shared" si="2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2">
        <f>IF($G57*$R57&gt;0,MAX(0,(1.5*$H57)/(GEOMEAN($G57,$R57))*'Title Page'!$C$60),"")</f>
      </c>
      <c r="T57" s="101">
        <f t="shared" si="4"/>
      </c>
      <c r="U57" s="102">
        <f t="shared" si="3"/>
        <v>0</v>
      </c>
      <c r="V57" s="103">
        <f>IF(COUNT(I57:I57)&gt;0,IF($G57*$R57&gt;0,MAX(0,(I57-$H57)/(GEOMEAN($G57,$R57)-$H57)*'Title Page'!$C$60),""),"")</f>
      </c>
      <c r="W57" s="103">
        <f>IF(COUNT(J57:J57)&gt;0,IF($G57*$R57&gt;0,MAX(0,(J57-$H57)/(GEOMEAN($G57,$R57)-$H57)*'Title Page'!$C$60),""),"")</f>
      </c>
      <c r="X57" s="103">
        <f>IF(COUNT(K57:K57)&gt;0,IF($G57*$R57&gt;0,MAX(0,(K57-$H57)/(GEOMEAN($G57,$R57)-$H57)*'Title Page'!$C$60),""),"")</f>
      </c>
      <c r="Y57" s="103">
        <f>IF(COUNT(L57:L57)&gt;0,IF($G57*$R57&gt;0,MAX(0,(L57-$H57)/(GEOMEAN($G57,$R57)-$H57)*'Title Page'!$C$60),""),"")</f>
      </c>
      <c r="Z57" s="103">
        <f>IF(COUNT(M57:M57)&gt;0,IF($G57*$R57&gt;0,MAX(0,(M57-$H57)/(GEOMEAN($G57,$R57)-$H57)*'Title Page'!$C$60),""),"")</f>
      </c>
      <c r="AA57" s="103">
        <f>IF(COUNT(N57:N57)&gt;0,IF($G57*$R57&gt;0,MAX(0,(N57-$H57)/(GEOMEAN($G57,$R57)-$H57)*'Title Page'!$C$60),""),"")</f>
      </c>
      <c r="AB57" s="103">
        <f>IF(COUNT(O57:O57)&gt;0,IF($G57*$R57&gt;0,MAX(0,(O57-$H57)/(GEOMEAN($G57,$R57)-$H57)*'Title Page'!$C$60),""),"")</f>
      </c>
      <c r="AC57" s="104">
        <f>IF(COUNT(P57:P57)&gt;0,IF($G57*$R57&gt;0,MAX(0,(P57-$H57)/(GEOMEAN($G57,$R57)-$H57)*'Title Page'!$C$60),""),"")</f>
      </c>
      <c r="AD57" s="104">
        <f>IF(COUNT(Q57:Q57)&gt;0,IF($G57*$R57&gt;0,MAX(0,(Q57-$H57)/(GEOMEAN($G57,$R57)-$H57)*'Title Page'!$C$60),""),"")</f>
      </c>
    </row>
    <row r="58" spans="1:30" ht="13.5">
      <c r="A58" s="69"/>
      <c r="B58" s="21"/>
      <c r="C58" s="22"/>
      <c r="D58" s="23"/>
      <c r="E58" s="7"/>
      <c r="F58" s="100">
        <f t="shared" si="2"/>
        <v>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2">
        <f>IF($G58*$R58&gt;0,MAX(0,(1.5*$H58)/(GEOMEAN($G58,$R58))*'Title Page'!$C$60),"")</f>
      </c>
      <c r="T58" s="101">
        <f t="shared" si="4"/>
      </c>
      <c r="U58" s="102">
        <f t="shared" si="3"/>
        <v>0</v>
      </c>
      <c r="V58" s="103">
        <f>IF(COUNT(I58:I58)&gt;0,IF($G58*$R58&gt;0,MAX(0,(I58-$H58)/(GEOMEAN($G58,$R58)-$H58)*'Title Page'!$C$60),""),"")</f>
      </c>
      <c r="W58" s="103">
        <f>IF(COUNT(J58:J58)&gt;0,IF($G58*$R58&gt;0,MAX(0,(J58-$H58)/(GEOMEAN($G58,$R58)-$H58)*'Title Page'!$C$60),""),"")</f>
      </c>
      <c r="X58" s="103">
        <f>IF(COUNT(K58:K58)&gt;0,IF($G58*$R58&gt;0,MAX(0,(K58-$H58)/(GEOMEAN($G58,$R58)-$H58)*'Title Page'!$C$60),""),"")</f>
      </c>
      <c r="Y58" s="103">
        <f>IF(COUNT(L58:L58)&gt;0,IF($G58*$R58&gt;0,MAX(0,(L58-$H58)/(GEOMEAN($G58,$R58)-$H58)*'Title Page'!$C$60),""),"")</f>
      </c>
      <c r="Z58" s="103">
        <f>IF(COUNT(M58:M58)&gt;0,IF($G58*$R58&gt;0,MAX(0,(M58-$H58)/(GEOMEAN($G58,$R58)-$H58)*'Title Page'!$C$60),""),"")</f>
      </c>
      <c r="AA58" s="103">
        <f>IF(COUNT(N58:N58)&gt;0,IF($G58*$R58&gt;0,MAX(0,(N58-$H58)/(GEOMEAN($G58,$R58)-$H58)*'Title Page'!$C$60),""),"")</f>
      </c>
      <c r="AB58" s="103">
        <f>IF(COUNT(O58:O58)&gt;0,IF($G58*$R58&gt;0,MAX(0,(O58-$H58)/(GEOMEAN($G58,$R58)-$H58)*'Title Page'!$C$60),""),"")</f>
      </c>
      <c r="AC58" s="104">
        <f>IF(COUNT(P58:P58)&gt;0,IF($G58*$R58&gt;0,MAX(0,(P58-$H58)/(GEOMEAN($G58,$R58)-$H58)*'Title Page'!$C$60),""),"")</f>
      </c>
      <c r="AD58" s="104">
        <f>IF(COUNT(Q58:Q58)&gt;0,IF($G58*$R58&gt;0,MAX(0,(Q58-$H58)/(GEOMEAN($G58,$R58)-$H58)*'Title Page'!$C$60),""),"")</f>
      </c>
    </row>
    <row r="59" spans="1:30" ht="13.5">
      <c r="A59" s="69"/>
      <c r="B59" s="21"/>
      <c r="C59" s="22"/>
      <c r="D59" s="23"/>
      <c r="E59" s="7"/>
      <c r="F59" s="100">
        <f t="shared" si="2"/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2">
        <f>IF($G59*$R59&gt;0,MAX(0,(1.5*$H59)/(GEOMEAN($G59,$R59))*'Title Page'!$C$60),"")</f>
      </c>
      <c r="T59" s="101">
        <f t="shared" si="4"/>
      </c>
      <c r="U59" s="102">
        <f t="shared" si="3"/>
        <v>0</v>
      </c>
      <c r="V59" s="103">
        <f>IF(COUNT(I59:I59)&gt;0,IF($G59*$R59&gt;0,MAX(0,(I59-$H59)/(GEOMEAN($G59,$R59)-$H59)*'Title Page'!$C$60),""),"")</f>
      </c>
      <c r="W59" s="103">
        <f>IF(COUNT(J59:J59)&gt;0,IF($G59*$R59&gt;0,MAX(0,(J59-$H59)/(GEOMEAN($G59,$R59)-$H59)*'Title Page'!$C$60),""),"")</f>
      </c>
      <c r="X59" s="103">
        <f>IF(COUNT(K59:K59)&gt;0,IF($G59*$R59&gt;0,MAX(0,(K59-$H59)/(GEOMEAN($G59,$R59)-$H59)*'Title Page'!$C$60),""),"")</f>
      </c>
      <c r="Y59" s="103">
        <f>IF(COUNT(L59:L59)&gt;0,IF($G59*$R59&gt;0,MAX(0,(L59-$H59)/(GEOMEAN($G59,$R59)-$H59)*'Title Page'!$C$60),""),"")</f>
      </c>
      <c r="Z59" s="103">
        <f>IF(COUNT(M59:M59)&gt;0,IF($G59*$R59&gt;0,MAX(0,(M59-$H59)/(GEOMEAN($G59,$R59)-$H59)*'Title Page'!$C$60),""),"")</f>
      </c>
      <c r="AA59" s="103">
        <f>IF(COUNT(N59:N59)&gt;0,IF($G59*$R59&gt;0,MAX(0,(N59-$H59)/(GEOMEAN($G59,$R59)-$H59)*'Title Page'!$C$60),""),"")</f>
      </c>
      <c r="AB59" s="103">
        <f>IF(COUNT(O59:O59)&gt;0,IF($G59*$R59&gt;0,MAX(0,(O59-$H59)/(GEOMEAN($G59,$R59)-$H59)*'Title Page'!$C$60),""),"")</f>
      </c>
      <c r="AC59" s="104">
        <f>IF(COUNT(P59:P59)&gt;0,IF($G59*$R59&gt;0,MAX(0,(P59-$H59)/(GEOMEAN($G59,$R59)-$H59)*'Title Page'!$C$60),""),"")</f>
      </c>
      <c r="AD59" s="104">
        <f>IF(COUNT(Q59:Q59)&gt;0,IF($G59*$R59&gt;0,MAX(0,(Q59-$H59)/(GEOMEAN($G59,$R59)-$H59)*'Title Page'!$C$60),""),"")</f>
      </c>
    </row>
    <row r="60" spans="1:30" ht="13.5">
      <c r="A60" s="69"/>
      <c r="B60" s="21"/>
      <c r="C60" s="22"/>
      <c r="D60" s="23"/>
      <c r="E60" s="7"/>
      <c r="F60" s="100">
        <f t="shared" si="2"/>
        <v>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2">
        <f>IF($G60*$R60&gt;0,MAX(0,(1.5*$H60)/(GEOMEAN($G60,$R60))*'Title Page'!$C$60),"")</f>
      </c>
      <c r="T60" s="101">
        <f t="shared" si="4"/>
      </c>
      <c r="U60" s="102">
        <f t="shared" si="3"/>
        <v>0</v>
      </c>
      <c r="V60" s="103">
        <f>IF(COUNT(I60:I60)&gt;0,IF($G60*$R60&gt;0,MAX(0,(I60-$H60)/(GEOMEAN($G60,$R60)-$H60)*'Title Page'!$C$60),""),"")</f>
      </c>
      <c r="W60" s="103">
        <f>IF(COUNT(J60:J60)&gt;0,IF($G60*$R60&gt;0,MAX(0,(J60-$H60)/(GEOMEAN($G60,$R60)-$H60)*'Title Page'!$C$60),""),"")</f>
      </c>
      <c r="X60" s="103">
        <f>IF(COUNT(K60:K60)&gt;0,IF($G60*$R60&gt;0,MAX(0,(K60-$H60)/(GEOMEAN($G60,$R60)-$H60)*'Title Page'!$C$60),""),"")</f>
      </c>
      <c r="Y60" s="103">
        <f>IF(COUNT(L60:L60)&gt;0,IF($G60*$R60&gt;0,MAX(0,(L60-$H60)/(GEOMEAN($G60,$R60)-$H60)*'Title Page'!$C$60),""),"")</f>
      </c>
      <c r="Z60" s="103">
        <f>IF(COUNT(M60:M60)&gt;0,IF($G60*$R60&gt;0,MAX(0,(M60-$H60)/(GEOMEAN($G60,$R60)-$H60)*'Title Page'!$C$60),""),"")</f>
      </c>
      <c r="AA60" s="103">
        <f>IF(COUNT(N60:N60)&gt;0,IF($G60*$R60&gt;0,MAX(0,(N60-$H60)/(GEOMEAN($G60,$R60)-$H60)*'Title Page'!$C$60),""),"")</f>
      </c>
      <c r="AB60" s="103">
        <f>IF(COUNT(O60:O60)&gt;0,IF($G60*$R60&gt;0,MAX(0,(O60-$H60)/(GEOMEAN($G60,$R60)-$H60)*'Title Page'!$C$60),""),"")</f>
      </c>
      <c r="AC60" s="104">
        <f>IF(COUNT(P60:P60)&gt;0,IF($G60*$R60&gt;0,MAX(0,(P60-$H60)/(GEOMEAN($G60,$R60)-$H60)*'Title Page'!$C$60),""),"")</f>
      </c>
      <c r="AD60" s="104">
        <f>IF(COUNT(Q60:Q60)&gt;0,IF($G60*$R60&gt;0,MAX(0,(Q60-$H60)/(GEOMEAN($G60,$R60)-$H60)*'Title Page'!$C$60),""),"")</f>
      </c>
    </row>
    <row r="61" spans="1:30" ht="13.5">
      <c r="A61" s="69"/>
      <c r="B61" s="21"/>
      <c r="C61" s="22"/>
      <c r="D61" s="23"/>
      <c r="E61" s="7"/>
      <c r="F61" s="100">
        <f t="shared" si="2"/>
        <v>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2">
        <f>IF($G61*$R61&gt;0,MAX(0,(1.5*$H61)/(GEOMEAN($G61,$R61))*'Title Page'!$C$60),"")</f>
      </c>
      <c r="T61" s="101">
        <f t="shared" si="4"/>
      </c>
      <c r="U61" s="102">
        <f t="shared" si="3"/>
        <v>0</v>
      </c>
      <c r="V61" s="103">
        <f>IF(COUNT(I61:I61)&gt;0,IF($G61*$R61&gt;0,MAX(0,(I61-$H61)/(GEOMEAN($G61,$R61)-$H61)*'Title Page'!$C$60),""),"")</f>
      </c>
      <c r="W61" s="103">
        <f>IF(COUNT(J61:J61)&gt;0,IF($G61*$R61&gt;0,MAX(0,(J61-$H61)/(GEOMEAN($G61,$R61)-$H61)*'Title Page'!$C$60),""),"")</f>
      </c>
      <c r="X61" s="103">
        <f>IF(COUNT(K61:K61)&gt;0,IF($G61*$R61&gt;0,MAX(0,(K61-$H61)/(GEOMEAN($G61,$R61)-$H61)*'Title Page'!$C$60),""),"")</f>
      </c>
      <c r="Y61" s="103">
        <f>IF(COUNT(L61:L61)&gt;0,IF($G61*$R61&gt;0,MAX(0,(L61-$H61)/(GEOMEAN($G61,$R61)-$H61)*'Title Page'!$C$60),""),"")</f>
      </c>
      <c r="Z61" s="103">
        <f>IF(COUNT(M61:M61)&gt;0,IF($G61*$R61&gt;0,MAX(0,(M61-$H61)/(GEOMEAN($G61,$R61)-$H61)*'Title Page'!$C$60),""),"")</f>
      </c>
      <c r="AA61" s="103">
        <f>IF(COUNT(N61:N61)&gt;0,IF($G61*$R61&gt;0,MAX(0,(N61-$H61)/(GEOMEAN($G61,$R61)-$H61)*'Title Page'!$C$60),""),"")</f>
      </c>
      <c r="AB61" s="103">
        <f>IF(COUNT(O61:O61)&gt;0,IF($G61*$R61&gt;0,MAX(0,(O61-$H61)/(GEOMEAN($G61,$R61)-$H61)*'Title Page'!$C$60),""),"")</f>
      </c>
      <c r="AC61" s="104">
        <f>IF(COUNT(P61:P61)&gt;0,IF($G61*$R61&gt;0,MAX(0,(P61-$H61)/(GEOMEAN($G61,$R61)-$H61)*'Title Page'!$C$60),""),"")</f>
      </c>
      <c r="AD61" s="104">
        <f>IF(COUNT(Q61:Q61)&gt;0,IF($G61*$R61&gt;0,MAX(0,(Q61-$H61)/(GEOMEAN($G61,$R61)-$H61)*'Title Page'!$C$60),""),"")</f>
      </c>
    </row>
    <row r="62" spans="1:30" ht="13.5">
      <c r="A62" s="69"/>
      <c r="B62" s="21"/>
      <c r="C62" s="22"/>
      <c r="D62" s="23"/>
      <c r="E62" s="7"/>
      <c r="F62" s="100">
        <f t="shared" si="2"/>
        <v>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2">
        <f>IF($G62*$R62&gt;0,MAX(0,(1.5*$H62)/(GEOMEAN($G62,$R62))*'Title Page'!$C$60),"")</f>
      </c>
      <c r="T62" s="101">
        <f t="shared" si="4"/>
      </c>
      <c r="U62" s="102">
        <f t="shared" si="3"/>
        <v>0</v>
      </c>
      <c r="V62" s="103">
        <f>IF(COUNT(I62:I62)&gt;0,IF($G62*$R62&gt;0,MAX(0,(I62-$H62)/(GEOMEAN($G62,$R62)-$H62)*'Title Page'!$C$60),""),"")</f>
      </c>
      <c r="W62" s="103">
        <f>IF(COUNT(J62:J62)&gt;0,IF($G62*$R62&gt;0,MAX(0,(J62-$H62)/(GEOMEAN($G62,$R62)-$H62)*'Title Page'!$C$60),""),"")</f>
      </c>
      <c r="X62" s="103">
        <f>IF(COUNT(K62:K62)&gt;0,IF($G62*$R62&gt;0,MAX(0,(K62-$H62)/(GEOMEAN($G62,$R62)-$H62)*'Title Page'!$C$60),""),"")</f>
      </c>
      <c r="Y62" s="103">
        <f>IF(COUNT(L62:L62)&gt;0,IF($G62*$R62&gt;0,MAX(0,(L62-$H62)/(GEOMEAN($G62,$R62)-$H62)*'Title Page'!$C$60),""),"")</f>
      </c>
      <c r="Z62" s="103">
        <f>IF(COUNT(M62:M62)&gt;0,IF($G62*$R62&gt;0,MAX(0,(M62-$H62)/(GEOMEAN($G62,$R62)-$H62)*'Title Page'!$C$60),""),"")</f>
      </c>
      <c r="AA62" s="103">
        <f>IF(COUNT(N62:N62)&gt;0,IF($G62*$R62&gt;0,MAX(0,(N62-$H62)/(GEOMEAN($G62,$R62)-$H62)*'Title Page'!$C$60),""),"")</f>
      </c>
      <c r="AB62" s="103">
        <f>IF(COUNT(O62:O62)&gt;0,IF($G62*$R62&gt;0,MAX(0,(O62-$H62)/(GEOMEAN($G62,$R62)-$H62)*'Title Page'!$C$60),""),"")</f>
      </c>
      <c r="AC62" s="104">
        <f>IF(COUNT(P62:P62)&gt;0,IF($G62*$R62&gt;0,MAX(0,(P62-$H62)/(GEOMEAN($G62,$R62)-$H62)*'Title Page'!$C$60),""),"")</f>
      </c>
      <c r="AD62" s="104">
        <f>IF(COUNT(Q62:Q62)&gt;0,IF($G62*$R62&gt;0,MAX(0,(Q62-$H62)/(GEOMEAN($G62,$R62)-$H62)*'Title Page'!$C$60),""),"")</f>
      </c>
    </row>
    <row r="63" spans="1:30" ht="13.5">
      <c r="A63" s="69"/>
      <c r="B63" s="21"/>
      <c r="C63" s="22"/>
      <c r="D63" s="23"/>
      <c r="E63" s="7"/>
      <c r="F63" s="100">
        <f t="shared" si="2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2">
        <f>IF($G63*$R63&gt;0,MAX(0,(1.5*$H63)/(GEOMEAN($G63,$R63))*'Title Page'!$C$60),"")</f>
      </c>
      <c r="T63" s="101">
        <f t="shared" si="4"/>
      </c>
      <c r="U63" s="102">
        <f t="shared" si="3"/>
        <v>0</v>
      </c>
      <c r="V63" s="103">
        <f>IF(COUNT(I63:I63)&gt;0,IF($G63*$R63&gt;0,MAX(0,(I63-$H63)/(GEOMEAN($G63,$R63)-$H63)*'Title Page'!$C$60),""),"")</f>
      </c>
      <c r="W63" s="103">
        <f>IF(COUNT(J63:J63)&gt;0,IF($G63*$R63&gt;0,MAX(0,(J63-$H63)/(GEOMEAN($G63,$R63)-$H63)*'Title Page'!$C$60),""),"")</f>
      </c>
      <c r="X63" s="103">
        <f>IF(COUNT(K63:K63)&gt;0,IF($G63*$R63&gt;0,MAX(0,(K63-$H63)/(GEOMEAN($G63,$R63)-$H63)*'Title Page'!$C$60),""),"")</f>
      </c>
      <c r="Y63" s="103">
        <f>IF(COUNT(L63:L63)&gt;0,IF($G63*$R63&gt;0,MAX(0,(L63-$H63)/(GEOMEAN($G63,$R63)-$H63)*'Title Page'!$C$60),""),"")</f>
      </c>
      <c r="Z63" s="103">
        <f>IF(COUNT(M63:M63)&gt;0,IF($G63*$R63&gt;0,MAX(0,(M63-$H63)/(GEOMEAN($G63,$R63)-$H63)*'Title Page'!$C$60),""),"")</f>
      </c>
      <c r="AA63" s="103">
        <f>IF(COUNT(N63:N63)&gt;0,IF($G63*$R63&gt;0,MAX(0,(N63-$H63)/(GEOMEAN($G63,$R63)-$H63)*'Title Page'!$C$60),""),"")</f>
      </c>
      <c r="AB63" s="103">
        <f>IF(COUNT(O63:O63)&gt;0,IF($G63*$R63&gt;0,MAX(0,(O63-$H63)/(GEOMEAN($G63,$R63)-$H63)*'Title Page'!$C$60),""),"")</f>
      </c>
      <c r="AC63" s="104">
        <f>IF(COUNT(P63:P63)&gt;0,IF($G63*$R63&gt;0,MAX(0,(P63-$H63)/(GEOMEAN($G63,$R63)-$H63)*'Title Page'!$C$60),""),"")</f>
      </c>
      <c r="AD63" s="104">
        <f>IF(COUNT(Q63:Q63)&gt;0,IF($G63*$R63&gt;0,MAX(0,(Q63-$H63)/(GEOMEAN($G63,$R63)-$H63)*'Title Page'!$C$60),""),"")</f>
      </c>
    </row>
    <row r="64" spans="1:30" ht="13.5">
      <c r="A64" s="69"/>
      <c r="B64" s="21"/>
      <c r="C64" s="22"/>
      <c r="D64" s="23"/>
      <c r="E64" s="7"/>
      <c r="F64" s="100">
        <f t="shared" si="2"/>
        <v>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2">
        <f>IF($G64*$R64&gt;0,MAX(0,(1.5*$H64)/(GEOMEAN($G64,$R64))*'Title Page'!$C$60),"")</f>
      </c>
      <c r="T64" s="101">
        <f t="shared" si="4"/>
      </c>
      <c r="U64" s="102">
        <f t="shared" si="3"/>
        <v>0</v>
      </c>
      <c r="V64" s="103">
        <f>IF(COUNT(I64:I64)&gt;0,IF($G64*$R64&gt;0,MAX(0,(I64-$H64)/(GEOMEAN($G64,$R64)-$H64)*'Title Page'!$C$60),""),"")</f>
      </c>
      <c r="W64" s="103">
        <f>IF(COUNT(J64:J64)&gt;0,IF($G64*$R64&gt;0,MAX(0,(J64-$H64)/(GEOMEAN($G64,$R64)-$H64)*'Title Page'!$C$60),""),"")</f>
      </c>
      <c r="X64" s="103">
        <f>IF(COUNT(K64:K64)&gt;0,IF($G64*$R64&gt;0,MAX(0,(K64-$H64)/(GEOMEAN($G64,$R64)-$H64)*'Title Page'!$C$60),""),"")</f>
      </c>
      <c r="Y64" s="103">
        <f>IF(COUNT(L64:L64)&gt;0,IF($G64*$R64&gt;0,MAX(0,(L64-$H64)/(GEOMEAN($G64,$R64)-$H64)*'Title Page'!$C$60),""),"")</f>
      </c>
      <c r="Z64" s="103">
        <f>IF(COUNT(M64:M64)&gt;0,IF($G64*$R64&gt;0,MAX(0,(M64-$H64)/(GEOMEAN($G64,$R64)-$H64)*'Title Page'!$C$60),""),"")</f>
      </c>
      <c r="AA64" s="103">
        <f>IF(COUNT(N64:N64)&gt;0,IF($G64*$R64&gt;0,MAX(0,(N64-$H64)/(GEOMEAN($G64,$R64)-$H64)*'Title Page'!$C$60),""),"")</f>
      </c>
      <c r="AB64" s="103">
        <f>IF(COUNT(O64:O64)&gt;0,IF($G64*$R64&gt;0,MAX(0,(O64-$H64)/(GEOMEAN($G64,$R64)-$H64)*'Title Page'!$C$60),""),"")</f>
      </c>
      <c r="AC64" s="104">
        <f>IF(COUNT(P64:P64)&gt;0,IF($G64*$R64&gt;0,MAX(0,(P64-$H64)/(GEOMEAN($G64,$R64)-$H64)*'Title Page'!$C$60),""),"")</f>
      </c>
      <c r="AD64" s="104">
        <f>IF(COUNT(Q64:Q64)&gt;0,IF($G64*$R64&gt;0,MAX(0,(Q64-$H64)/(GEOMEAN($G64,$R64)-$H64)*'Title Page'!$C$60),""),"")</f>
      </c>
    </row>
    <row r="65" spans="1:30" ht="13.5">
      <c r="A65" s="69"/>
      <c r="B65" s="21"/>
      <c r="C65" s="22"/>
      <c r="D65" s="23"/>
      <c r="E65" s="7"/>
      <c r="F65" s="100">
        <f t="shared" si="2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2">
        <f>IF($G65*$R65&gt;0,MAX(0,(1.5*$H65)/(GEOMEAN($G65,$R65))*'Title Page'!$C$60),"")</f>
      </c>
      <c r="T65" s="101">
        <f t="shared" si="4"/>
      </c>
      <c r="U65" s="102">
        <f t="shared" si="3"/>
        <v>0</v>
      </c>
      <c r="V65" s="103">
        <f>IF(COUNT(I65:I65)&gt;0,IF($G65*$R65&gt;0,MAX(0,(I65-$H65)/(GEOMEAN($G65,$R65)-$H65)*'Title Page'!$C$60),""),"")</f>
      </c>
      <c r="W65" s="103">
        <f>IF(COUNT(J65:J65)&gt;0,IF($G65*$R65&gt;0,MAX(0,(J65-$H65)/(GEOMEAN($G65,$R65)-$H65)*'Title Page'!$C$60),""),"")</f>
      </c>
      <c r="X65" s="103">
        <f>IF(COUNT(K65:K65)&gt;0,IF($G65*$R65&gt;0,MAX(0,(K65-$H65)/(GEOMEAN($G65,$R65)-$H65)*'Title Page'!$C$60),""),"")</f>
      </c>
      <c r="Y65" s="103">
        <f>IF(COUNT(L65:L65)&gt;0,IF($G65*$R65&gt;0,MAX(0,(L65-$H65)/(GEOMEAN($G65,$R65)-$H65)*'Title Page'!$C$60),""),"")</f>
      </c>
      <c r="Z65" s="103">
        <f>IF(COUNT(M65:M65)&gt;0,IF($G65*$R65&gt;0,MAX(0,(M65-$H65)/(GEOMEAN($G65,$R65)-$H65)*'Title Page'!$C$60),""),"")</f>
      </c>
      <c r="AA65" s="103">
        <f>IF(COUNT(N65:N65)&gt;0,IF($G65*$R65&gt;0,MAX(0,(N65-$H65)/(GEOMEAN($G65,$R65)-$H65)*'Title Page'!$C$60),""),"")</f>
      </c>
      <c r="AB65" s="103">
        <f>IF(COUNT(O65:O65)&gt;0,IF($G65*$R65&gt;0,MAX(0,(O65-$H65)/(GEOMEAN($G65,$R65)-$H65)*'Title Page'!$C$60),""),"")</f>
      </c>
      <c r="AC65" s="104">
        <f>IF(COUNT(P65:P65)&gt;0,IF($G65*$R65&gt;0,MAX(0,(P65-$H65)/(GEOMEAN($G65,$R65)-$H65)*'Title Page'!$C$60),""),"")</f>
      </c>
      <c r="AD65" s="104">
        <f>IF(COUNT(Q65:Q65)&gt;0,IF($G65*$R65&gt;0,MAX(0,(Q65-$H65)/(GEOMEAN($G65,$R65)-$H65)*'Title Page'!$C$60),""),"")</f>
      </c>
    </row>
    <row r="66" spans="1:30" ht="13.5">
      <c r="A66" s="69"/>
      <c r="B66" s="21"/>
      <c r="C66" s="22"/>
      <c r="D66" s="23"/>
      <c r="E66" s="7"/>
      <c r="F66" s="100">
        <f t="shared" si="2"/>
        <v>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2">
        <f>IF($G66*$R66&gt;0,MAX(0,(1.5*$H66)/(GEOMEAN($G66,$R66))*'Title Page'!$C$60),"")</f>
      </c>
      <c r="T66" s="101">
        <f t="shared" si="4"/>
      </c>
      <c r="U66" s="102">
        <f t="shared" si="3"/>
        <v>0</v>
      </c>
      <c r="V66" s="103">
        <f>IF(COUNT(I66:I66)&gt;0,IF($G66*$R66&gt;0,MAX(0,(I66-$H66)/(GEOMEAN($G66,$R66)-$H66)*'Title Page'!$C$60),""),"")</f>
      </c>
      <c r="W66" s="103">
        <f>IF(COUNT(J66:J66)&gt;0,IF($G66*$R66&gt;0,MAX(0,(J66-$H66)/(GEOMEAN($G66,$R66)-$H66)*'Title Page'!$C$60),""),"")</f>
      </c>
      <c r="X66" s="103">
        <f>IF(COUNT(K66:K66)&gt;0,IF($G66*$R66&gt;0,MAX(0,(K66-$H66)/(GEOMEAN($G66,$R66)-$H66)*'Title Page'!$C$60),""),"")</f>
      </c>
      <c r="Y66" s="103">
        <f>IF(COUNT(L66:L66)&gt;0,IF($G66*$R66&gt;0,MAX(0,(L66-$H66)/(GEOMEAN($G66,$R66)-$H66)*'Title Page'!$C$60),""),"")</f>
      </c>
      <c r="Z66" s="103">
        <f>IF(COUNT(M66:M66)&gt;0,IF($G66*$R66&gt;0,MAX(0,(M66-$H66)/(GEOMEAN($G66,$R66)-$H66)*'Title Page'!$C$60),""),"")</f>
      </c>
      <c r="AA66" s="103">
        <f>IF(COUNT(N66:N66)&gt;0,IF($G66*$R66&gt;0,MAX(0,(N66-$H66)/(GEOMEAN($G66,$R66)-$H66)*'Title Page'!$C$60),""),"")</f>
      </c>
      <c r="AB66" s="103">
        <f>IF(COUNT(O66:O66)&gt;0,IF($G66*$R66&gt;0,MAX(0,(O66-$H66)/(GEOMEAN($G66,$R66)-$H66)*'Title Page'!$C$60),""),"")</f>
      </c>
      <c r="AC66" s="104">
        <f>IF(COUNT(P66:P66)&gt;0,IF($G66*$R66&gt;0,MAX(0,(P66-$H66)/(GEOMEAN($G66,$R66)-$H66)*'Title Page'!$C$60),""),"")</f>
      </c>
      <c r="AD66" s="104">
        <f>IF(COUNT(Q66:Q66)&gt;0,IF($G66*$R66&gt;0,MAX(0,(Q66-$H66)/(GEOMEAN($G66,$R66)-$H66)*'Title Page'!$C$60),""),"")</f>
      </c>
    </row>
    <row r="67" spans="1:30" ht="13.5">
      <c r="A67" s="69"/>
      <c r="B67" s="21"/>
      <c r="C67" s="22"/>
      <c r="D67" s="23"/>
      <c r="E67" s="7"/>
      <c r="F67" s="100">
        <f t="shared" si="2"/>
        <v>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2">
        <f>IF($G67*$R67&gt;0,MAX(0,(1.5*$H67)/(GEOMEAN($G67,$R67))*'Title Page'!$C$60),"")</f>
      </c>
      <c r="T67" s="101">
        <f t="shared" si="4"/>
      </c>
      <c r="U67" s="102">
        <f t="shared" si="3"/>
        <v>0</v>
      </c>
      <c r="V67" s="103">
        <f>IF(COUNT(I67:I67)&gt;0,IF($G67*$R67&gt;0,MAX(0,(I67-$H67)/(GEOMEAN($G67,$R67)-$H67)*'Title Page'!$C$60),""),"")</f>
      </c>
      <c r="W67" s="103">
        <f>IF(COUNT(J67:J67)&gt;0,IF($G67*$R67&gt;0,MAX(0,(J67-$H67)/(GEOMEAN($G67,$R67)-$H67)*'Title Page'!$C$60),""),"")</f>
      </c>
      <c r="X67" s="103">
        <f>IF(COUNT(K67:K67)&gt;0,IF($G67*$R67&gt;0,MAX(0,(K67-$H67)/(GEOMEAN($G67,$R67)-$H67)*'Title Page'!$C$60),""),"")</f>
      </c>
      <c r="Y67" s="103">
        <f>IF(COUNT(L67:L67)&gt;0,IF($G67*$R67&gt;0,MAX(0,(L67-$H67)/(GEOMEAN($G67,$R67)-$H67)*'Title Page'!$C$60),""),"")</f>
      </c>
      <c r="Z67" s="103">
        <f>IF(COUNT(M67:M67)&gt;0,IF($G67*$R67&gt;0,MAX(0,(M67-$H67)/(GEOMEAN($G67,$R67)-$H67)*'Title Page'!$C$60),""),"")</f>
      </c>
      <c r="AA67" s="103">
        <f>IF(COUNT(N67:N67)&gt;0,IF($G67*$R67&gt;0,MAX(0,(N67-$H67)/(GEOMEAN($G67,$R67)-$H67)*'Title Page'!$C$60),""),"")</f>
      </c>
      <c r="AB67" s="103">
        <f>IF(COUNT(O67:O67)&gt;0,IF($G67*$R67&gt;0,MAX(0,(O67-$H67)/(GEOMEAN($G67,$R67)-$H67)*'Title Page'!$C$60),""),"")</f>
      </c>
      <c r="AC67" s="104">
        <f>IF(COUNT(P67:P67)&gt;0,IF($G67*$R67&gt;0,MAX(0,(P67-$H67)/(GEOMEAN($G67,$R67)-$H67)*'Title Page'!$C$60),""),"")</f>
      </c>
      <c r="AD67" s="104">
        <f>IF(COUNT(Q67:Q67)&gt;0,IF($G67*$R67&gt;0,MAX(0,(Q67-$H67)/(GEOMEAN($G67,$R67)-$H67)*'Title Page'!$C$60),""),"")</f>
      </c>
    </row>
    <row r="68" spans="1:30" ht="13.5">
      <c r="A68" s="69"/>
      <c r="B68" s="21"/>
      <c r="C68" s="22"/>
      <c r="D68" s="23"/>
      <c r="E68" s="7"/>
      <c r="F68" s="100">
        <f t="shared" si="2"/>
        <v>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2">
        <f>IF($G68*$R68&gt;0,MAX(0,(1.5*$H68)/(GEOMEAN($G68,$R68))*'Title Page'!$C$60),"")</f>
      </c>
      <c r="T68" s="101">
        <f t="shared" si="4"/>
      </c>
      <c r="U68" s="102">
        <f t="shared" si="3"/>
        <v>0</v>
      </c>
      <c r="V68" s="103">
        <f>IF(COUNT(I68:I68)&gt;0,IF($G68*$R68&gt;0,MAX(0,(I68-$H68)/(GEOMEAN($G68,$R68)-$H68)*'Title Page'!$C$60),""),"")</f>
      </c>
      <c r="W68" s="103">
        <f>IF(COUNT(J68:J68)&gt;0,IF($G68*$R68&gt;0,MAX(0,(J68-$H68)/(GEOMEAN($G68,$R68)-$H68)*'Title Page'!$C$60),""),"")</f>
      </c>
      <c r="X68" s="103">
        <f>IF(COUNT(K68:K68)&gt;0,IF($G68*$R68&gt;0,MAX(0,(K68-$H68)/(GEOMEAN($G68,$R68)-$H68)*'Title Page'!$C$60),""),"")</f>
      </c>
      <c r="Y68" s="103">
        <f>IF(COUNT(L68:L68)&gt;0,IF($G68*$R68&gt;0,MAX(0,(L68-$H68)/(GEOMEAN($G68,$R68)-$H68)*'Title Page'!$C$60),""),"")</f>
      </c>
      <c r="Z68" s="103">
        <f>IF(COUNT(M68:M68)&gt;0,IF($G68*$R68&gt;0,MAX(0,(M68-$H68)/(GEOMEAN($G68,$R68)-$H68)*'Title Page'!$C$60),""),"")</f>
      </c>
      <c r="AA68" s="103">
        <f>IF(COUNT(N68:N68)&gt;0,IF($G68*$R68&gt;0,MAX(0,(N68-$H68)/(GEOMEAN($G68,$R68)-$H68)*'Title Page'!$C$60),""),"")</f>
      </c>
      <c r="AB68" s="103">
        <f>IF(COUNT(O68:O68)&gt;0,IF($G68*$R68&gt;0,MAX(0,(O68-$H68)/(GEOMEAN($G68,$R68)-$H68)*'Title Page'!$C$60),""),"")</f>
      </c>
      <c r="AC68" s="104">
        <f>IF(COUNT(P68:P68)&gt;0,IF($G68*$R68&gt;0,MAX(0,(P68-$H68)/(GEOMEAN($G68,$R68)-$H68)*'Title Page'!$C$60),""),"")</f>
      </c>
      <c r="AD68" s="104">
        <f>IF(COUNT(Q68:Q68)&gt;0,IF($G68*$R68&gt;0,MAX(0,(Q68-$H68)/(GEOMEAN($G68,$R68)-$H68)*'Title Page'!$C$60),""),"")</f>
      </c>
    </row>
    <row r="69" spans="1:30" ht="13.5">
      <c r="A69" s="69"/>
      <c r="B69" s="21"/>
      <c r="C69" s="22"/>
      <c r="D69" s="23"/>
      <c r="E69" s="7"/>
      <c r="F69" s="100">
        <f t="shared" si="2"/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2">
        <f>IF($G69*$R69&gt;0,MAX(0,(1.5*$H69)/(GEOMEAN($G69,$R69))*'Title Page'!$C$60),"")</f>
      </c>
      <c r="T69" s="101">
        <f t="shared" si="4"/>
      </c>
      <c r="U69" s="102">
        <f t="shared" si="3"/>
        <v>0</v>
      </c>
      <c r="V69" s="103">
        <f>IF(COUNT(I69:I69)&gt;0,IF($G69*$R69&gt;0,MAX(0,(I69-$H69)/(GEOMEAN($G69,$R69)-$H69)*'Title Page'!$C$60),""),"")</f>
      </c>
      <c r="W69" s="103">
        <f>IF(COUNT(J69:J69)&gt;0,IF($G69*$R69&gt;0,MAX(0,(J69-$H69)/(GEOMEAN($G69,$R69)-$H69)*'Title Page'!$C$60),""),"")</f>
      </c>
      <c r="X69" s="103">
        <f>IF(COUNT(K69:K69)&gt;0,IF($G69*$R69&gt;0,MAX(0,(K69-$H69)/(GEOMEAN($G69,$R69)-$H69)*'Title Page'!$C$60),""),"")</f>
      </c>
      <c r="Y69" s="103">
        <f>IF(COUNT(L69:L69)&gt;0,IF($G69*$R69&gt;0,MAX(0,(L69-$H69)/(GEOMEAN($G69,$R69)-$H69)*'Title Page'!$C$60),""),"")</f>
      </c>
      <c r="Z69" s="103">
        <f>IF(COUNT(M69:M69)&gt;0,IF($G69*$R69&gt;0,MAX(0,(M69-$H69)/(GEOMEAN($G69,$R69)-$H69)*'Title Page'!$C$60),""),"")</f>
      </c>
      <c r="AA69" s="103">
        <f>IF(COUNT(N69:N69)&gt;0,IF($G69*$R69&gt;0,MAX(0,(N69-$H69)/(GEOMEAN($G69,$R69)-$H69)*'Title Page'!$C$60),""),"")</f>
      </c>
      <c r="AB69" s="103">
        <f>IF(COUNT(O69:O69)&gt;0,IF($G69*$R69&gt;0,MAX(0,(O69-$H69)/(GEOMEAN($G69,$R69)-$H69)*'Title Page'!$C$60),""),"")</f>
      </c>
      <c r="AC69" s="104">
        <f>IF(COUNT(P69:P69)&gt;0,IF($G69*$R69&gt;0,MAX(0,(P69-$H69)/(GEOMEAN($G69,$R69)-$H69)*'Title Page'!$C$60),""),"")</f>
      </c>
      <c r="AD69" s="104">
        <f>IF(COUNT(Q69:Q69)&gt;0,IF($G69*$R69&gt;0,MAX(0,(Q69-$H69)/(GEOMEAN($G69,$R69)-$H69)*'Title Page'!$C$60),""),"")</f>
      </c>
    </row>
    <row r="70" spans="1:30" ht="13.5">
      <c r="A70" s="69"/>
      <c r="B70" s="24"/>
      <c r="C70" s="22"/>
      <c r="D70" s="23"/>
      <c r="E70" s="7"/>
      <c r="F70" s="100">
        <f t="shared" si="2"/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2">
        <f>IF($G70*$R70&gt;0,MAX(0,(1.5*$H70)/(GEOMEAN($G70,$R70))*'Title Page'!$C$60),"")</f>
      </c>
      <c r="T70" s="101">
        <f t="shared" si="4"/>
      </c>
      <c r="U70" s="102">
        <f t="shared" si="3"/>
        <v>0</v>
      </c>
      <c r="V70" s="103">
        <f>IF(COUNT(I70:I70)&gt;0,IF($G70*$R70&gt;0,MAX(0,(I70-$H70)/(GEOMEAN($G70,$R70)-$H70)*'Title Page'!$C$60),""),"")</f>
      </c>
      <c r="W70" s="103">
        <f>IF(COUNT(J70:J70)&gt;0,IF($G70*$R70&gt;0,MAX(0,(J70-$H70)/(GEOMEAN($G70,$R70)-$H70)*'Title Page'!$C$60),""),"")</f>
      </c>
      <c r="X70" s="103">
        <f>IF(COUNT(K70:K70)&gt;0,IF($G70*$R70&gt;0,MAX(0,(K70-$H70)/(GEOMEAN($G70,$R70)-$H70)*'Title Page'!$C$60),""),"")</f>
      </c>
      <c r="Y70" s="103">
        <f>IF(COUNT(L70:L70)&gt;0,IF($G70*$R70&gt;0,MAX(0,(L70-$H70)/(GEOMEAN($G70,$R70)-$H70)*'Title Page'!$C$60),""),"")</f>
      </c>
      <c r="Z70" s="103">
        <f>IF(COUNT(M70:M70)&gt;0,IF($G70*$R70&gt;0,MAX(0,(M70-$H70)/(GEOMEAN($G70,$R70)-$H70)*'Title Page'!$C$60),""),"")</f>
      </c>
      <c r="AA70" s="103">
        <f>IF(COUNT(N70:N70)&gt;0,IF($G70*$R70&gt;0,MAX(0,(N70-$H70)/(GEOMEAN($G70,$R70)-$H70)*'Title Page'!$C$60),""),"")</f>
      </c>
      <c r="AB70" s="103">
        <f>IF(COUNT(O70:O70)&gt;0,IF($G70*$R70&gt;0,MAX(0,(O70-$H70)/(GEOMEAN($G70,$R70)-$H70)*'Title Page'!$C$60),""),"")</f>
      </c>
      <c r="AC70" s="104">
        <f>IF(COUNT(P70:P70)&gt;0,IF($G70*$R70&gt;0,MAX(0,(P70-$H70)/(GEOMEAN($G70,$R70)-$H70)*'Title Page'!$C$60),""),"")</f>
      </c>
      <c r="AD70" s="104">
        <f>IF(COUNT(Q70:Q70)&gt;0,IF($G70*$R70&gt;0,MAX(0,(Q70-$H70)/(GEOMEAN($G70,$R70)-$H70)*'Title Page'!$C$60),""),"")</f>
      </c>
    </row>
    <row r="71" spans="1:30" ht="13.5">
      <c r="A71" s="69"/>
      <c r="B71" s="21"/>
      <c r="C71" s="22"/>
      <c r="D71" s="23"/>
      <c r="E71" s="7"/>
      <c r="F71" s="100">
        <f t="shared" si="2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2">
        <f>IF($G71*$R71&gt;0,MAX(0,(1.5*$H71)/(GEOMEAN($G71,$R71))*'Title Page'!$C$60),"")</f>
      </c>
      <c r="T71" s="101">
        <f t="shared" si="4"/>
      </c>
      <c r="U71" s="102">
        <f t="shared" si="3"/>
        <v>0</v>
      </c>
      <c r="V71" s="103">
        <f>IF(COUNT(I71:I71)&gt;0,IF($G71*$R71&gt;0,MAX(0,(I71-$H71)/(GEOMEAN($G71,$R71)-$H71)*'Title Page'!$C$60),""),"")</f>
      </c>
      <c r="W71" s="103">
        <f>IF(COUNT(J71:J71)&gt;0,IF($G71*$R71&gt;0,MAX(0,(J71-$H71)/(GEOMEAN($G71,$R71)-$H71)*'Title Page'!$C$60),""),"")</f>
      </c>
      <c r="X71" s="103">
        <f>IF(COUNT(K71:K71)&gt;0,IF($G71*$R71&gt;0,MAX(0,(K71-$H71)/(GEOMEAN($G71,$R71)-$H71)*'Title Page'!$C$60),""),"")</f>
      </c>
      <c r="Y71" s="103">
        <f>IF(COUNT(L71:L71)&gt;0,IF($G71*$R71&gt;0,MAX(0,(L71-$H71)/(GEOMEAN($G71,$R71)-$H71)*'Title Page'!$C$60),""),"")</f>
      </c>
      <c r="Z71" s="103">
        <f>IF(COUNT(M71:M71)&gt;0,IF($G71*$R71&gt;0,MAX(0,(M71-$H71)/(GEOMEAN($G71,$R71)-$H71)*'Title Page'!$C$60),""),"")</f>
      </c>
      <c r="AA71" s="103">
        <f>IF(COUNT(N71:N71)&gt;0,IF($G71*$R71&gt;0,MAX(0,(N71-$H71)/(GEOMEAN($G71,$R71)-$H71)*'Title Page'!$C$60),""),"")</f>
      </c>
      <c r="AB71" s="103">
        <f>IF(COUNT(O71:O71)&gt;0,IF($G71*$R71&gt;0,MAX(0,(O71-$H71)/(GEOMEAN($G71,$R71)-$H71)*'Title Page'!$C$60),""),"")</f>
      </c>
      <c r="AC71" s="104">
        <f>IF(COUNT(P71:P71)&gt;0,IF($G71*$R71&gt;0,MAX(0,(P71-$H71)/(GEOMEAN($G71,$R71)-$H71)*'Title Page'!$C$60),""),"")</f>
      </c>
      <c r="AD71" s="104">
        <f>IF(COUNT(Q71:Q71)&gt;0,IF($G71*$R71&gt;0,MAX(0,(Q71-$H71)/(GEOMEAN($G71,$R71)-$H71)*'Title Page'!$C$60),""),"")</f>
      </c>
    </row>
    <row r="72" spans="1:30" ht="13.5">
      <c r="A72" s="69"/>
      <c r="B72" s="21"/>
      <c r="C72" s="22"/>
      <c r="D72" s="23"/>
      <c r="E72" s="7"/>
      <c r="F72" s="100">
        <f t="shared" si="2"/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2">
        <f>IF($G72*$R72&gt;0,MAX(0,(1.5*$H72)/(GEOMEAN($G72,$R72))*'Title Page'!$C$60),"")</f>
      </c>
      <c r="T72" s="101">
        <f t="shared" si="4"/>
      </c>
      <c r="U72" s="102">
        <f t="shared" si="3"/>
        <v>0</v>
      </c>
      <c r="V72" s="103">
        <f>IF(COUNT(I72:I72)&gt;0,IF($G72*$R72&gt;0,MAX(0,(I72-$H72)/(GEOMEAN($G72,$R72)-$H72)*'Title Page'!$C$60),""),"")</f>
      </c>
      <c r="W72" s="103">
        <f>IF(COUNT(J72:J72)&gt;0,IF($G72*$R72&gt;0,MAX(0,(J72-$H72)/(GEOMEAN($G72,$R72)-$H72)*'Title Page'!$C$60),""),"")</f>
      </c>
      <c r="X72" s="103">
        <f>IF(COUNT(K72:K72)&gt;0,IF($G72*$R72&gt;0,MAX(0,(K72-$H72)/(GEOMEAN($G72,$R72)-$H72)*'Title Page'!$C$60),""),"")</f>
      </c>
      <c r="Y72" s="103">
        <f>IF(COUNT(L72:L72)&gt;0,IF($G72*$R72&gt;0,MAX(0,(L72-$H72)/(GEOMEAN($G72,$R72)-$H72)*'Title Page'!$C$60),""),"")</f>
      </c>
      <c r="Z72" s="103">
        <f>IF(COUNT(M72:M72)&gt;0,IF($G72*$R72&gt;0,MAX(0,(M72-$H72)/(GEOMEAN($G72,$R72)-$H72)*'Title Page'!$C$60),""),"")</f>
      </c>
      <c r="AA72" s="103">
        <f>IF(COUNT(N72:N72)&gt;0,IF($G72*$R72&gt;0,MAX(0,(N72-$H72)/(GEOMEAN($G72,$R72)-$H72)*'Title Page'!$C$60),""),"")</f>
      </c>
      <c r="AB72" s="103">
        <f>IF(COUNT(O72:O72)&gt;0,IF($G72*$R72&gt;0,MAX(0,(O72-$H72)/(GEOMEAN($G72,$R72)-$H72)*'Title Page'!$C$60),""),"")</f>
      </c>
      <c r="AC72" s="104">
        <f>IF(COUNT(P72:P72)&gt;0,IF($G72*$R72&gt;0,MAX(0,(P72-$H72)/(GEOMEAN($G72,$R72)-$H72)*'Title Page'!$C$60),""),"")</f>
      </c>
      <c r="AD72" s="104">
        <f>IF(COUNT(Q72:Q72)&gt;0,IF($G72*$R72&gt;0,MAX(0,(Q72-$H72)/(GEOMEAN($G72,$R72)-$H72)*'Title Page'!$C$60),""),"")</f>
      </c>
    </row>
    <row r="73" spans="1:30" ht="13.5">
      <c r="A73" s="69"/>
      <c r="B73" s="21"/>
      <c r="C73" s="22"/>
      <c r="D73" s="23"/>
      <c r="E73" s="7"/>
      <c r="F73" s="100">
        <f t="shared" si="2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2">
        <f>IF($G73*$R73&gt;0,MAX(0,(1.5*$H73)/(GEOMEAN($G73,$R73))*'Title Page'!$C$60),"")</f>
      </c>
      <c r="T73" s="101">
        <f aca="true" t="shared" si="5" ref="T73:T86">IF($G73*$R73&gt;0,IF(ABS($G73-$R73)/GEOMEAN($G73,$R73)&gt;0.15,$T$6,$T$5),"")</f>
      </c>
      <c r="U73" s="102">
        <f t="shared" si="3"/>
        <v>0</v>
      </c>
      <c r="V73" s="103">
        <f>IF(COUNT(I73:I73)&gt;0,IF($G73*$R73&gt;0,MAX(0,(I73-$H73)/(GEOMEAN($G73,$R73)-$H73)*'Title Page'!$C$60),""),"")</f>
      </c>
      <c r="W73" s="103">
        <f>IF(COUNT(J73:J73)&gt;0,IF($G73*$R73&gt;0,MAX(0,(J73-$H73)/(GEOMEAN($G73,$R73)-$H73)*'Title Page'!$C$60),""),"")</f>
      </c>
      <c r="X73" s="103">
        <f>IF(COUNT(K73:K73)&gt;0,IF($G73*$R73&gt;0,MAX(0,(K73-$H73)/(GEOMEAN($G73,$R73)-$H73)*'Title Page'!$C$60),""),"")</f>
      </c>
      <c r="Y73" s="103">
        <f>IF(COUNT(L73:L73)&gt;0,IF($G73*$R73&gt;0,MAX(0,(L73-$H73)/(GEOMEAN($G73,$R73)-$H73)*'Title Page'!$C$60),""),"")</f>
      </c>
      <c r="Z73" s="103">
        <f>IF(COUNT(M73:M73)&gt;0,IF($G73*$R73&gt;0,MAX(0,(M73-$H73)/(GEOMEAN($G73,$R73)-$H73)*'Title Page'!$C$60),""),"")</f>
      </c>
      <c r="AA73" s="103">
        <f>IF(COUNT(N73:N73)&gt;0,IF($G73*$R73&gt;0,MAX(0,(N73-$H73)/(GEOMEAN($G73,$R73)-$H73)*'Title Page'!$C$60),""),"")</f>
      </c>
      <c r="AB73" s="103">
        <f>IF(COUNT(O73:O73)&gt;0,IF($G73*$R73&gt;0,MAX(0,(O73-$H73)/(GEOMEAN($G73,$R73)-$H73)*'Title Page'!$C$60),""),"")</f>
      </c>
      <c r="AC73" s="104">
        <f>IF(COUNT(P73:P73)&gt;0,IF($G73*$R73&gt;0,MAX(0,(P73-$H73)/(GEOMEAN($G73,$R73)-$H73)*'Title Page'!$C$60),""),"")</f>
      </c>
      <c r="AD73" s="104">
        <f>IF(COUNT(Q73:Q73)&gt;0,IF($G73*$R73&gt;0,MAX(0,(Q73-$H73)/(GEOMEAN($G73,$R73)-$H73)*'Title Page'!$C$60),""),"")</f>
      </c>
    </row>
    <row r="74" spans="1:30" ht="13.5">
      <c r="A74" s="69"/>
      <c r="B74" s="24"/>
      <c r="C74" s="22"/>
      <c r="D74" s="23"/>
      <c r="E74" s="7"/>
      <c r="F74" s="100">
        <f aca="true" t="shared" si="6" ref="F74:F86">A74</f>
        <v>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2">
        <f>IF($G74*$R74&gt;0,MAX(0,(1.5*$H74)/(GEOMEAN($G74,$R74))*'Title Page'!$C$60),"")</f>
      </c>
      <c r="T74" s="101">
        <f t="shared" si="5"/>
      </c>
      <c r="U74" s="102">
        <f aca="true" t="shared" si="7" ref="U74:U86">A74</f>
        <v>0</v>
      </c>
      <c r="V74" s="103">
        <f>IF(COUNT(I74:I74)&gt;0,IF($G74*$R74&gt;0,MAX(0,(I74-$H74)/(GEOMEAN($G74,$R74)-$H74)*'Title Page'!$C$60),""),"")</f>
      </c>
      <c r="W74" s="103">
        <f>IF(COUNT(J74:J74)&gt;0,IF($G74*$R74&gt;0,MAX(0,(J74-$H74)/(GEOMEAN($G74,$R74)-$H74)*'Title Page'!$C$60),""),"")</f>
      </c>
      <c r="X74" s="103">
        <f>IF(COUNT(K74:K74)&gt;0,IF($G74*$R74&gt;0,MAX(0,(K74-$H74)/(GEOMEAN($G74,$R74)-$H74)*'Title Page'!$C$60),""),"")</f>
      </c>
      <c r="Y74" s="103">
        <f>IF(COUNT(L74:L74)&gt;0,IF($G74*$R74&gt;0,MAX(0,(L74-$H74)/(GEOMEAN($G74,$R74)-$H74)*'Title Page'!$C$60),""),"")</f>
      </c>
      <c r="Z74" s="103">
        <f>IF(COUNT(M74:M74)&gt;0,IF($G74*$R74&gt;0,MAX(0,(M74-$H74)/(GEOMEAN($G74,$R74)-$H74)*'Title Page'!$C$60),""),"")</f>
      </c>
      <c r="AA74" s="103">
        <f>IF(COUNT(N74:N74)&gt;0,IF($G74*$R74&gt;0,MAX(0,(N74-$H74)/(GEOMEAN($G74,$R74)-$H74)*'Title Page'!$C$60),""),"")</f>
      </c>
      <c r="AB74" s="103">
        <f>IF(COUNT(O74:O74)&gt;0,IF($G74*$R74&gt;0,MAX(0,(O74-$H74)/(GEOMEAN($G74,$R74)-$H74)*'Title Page'!$C$60),""),"")</f>
      </c>
      <c r="AC74" s="104">
        <f>IF(COUNT(P74:P74)&gt;0,IF($G74*$R74&gt;0,MAX(0,(P74-$H74)/(GEOMEAN($G74,$R74)-$H74)*'Title Page'!$C$60),""),"")</f>
      </c>
      <c r="AD74" s="104">
        <f>IF(COUNT(Q74:Q74)&gt;0,IF($G74*$R74&gt;0,MAX(0,(Q74-$H74)/(GEOMEAN($G74,$R74)-$H74)*'Title Page'!$C$60),""),"")</f>
      </c>
    </row>
    <row r="75" spans="1:30" ht="13.5">
      <c r="A75" s="69"/>
      <c r="B75" s="21"/>
      <c r="C75" s="22"/>
      <c r="D75" s="23"/>
      <c r="E75" s="7"/>
      <c r="F75" s="100">
        <f t="shared" si="6"/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2">
        <f>IF($G75*$R75&gt;0,MAX(0,(1.5*$H75)/(GEOMEAN($G75,$R75))*'Title Page'!$C$60),"")</f>
      </c>
      <c r="T75" s="101">
        <f t="shared" si="5"/>
      </c>
      <c r="U75" s="102">
        <f t="shared" si="7"/>
        <v>0</v>
      </c>
      <c r="V75" s="103">
        <f>IF(COUNT(I75:I75)&gt;0,IF($G75*$R75&gt;0,MAX(0,(I75-$H75)/(GEOMEAN($G75,$R75)-$H75)*'Title Page'!$C$60),""),"")</f>
      </c>
      <c r="W75" s="103">
        <f>IF(COUNT(J75:J75)&gt;0,IF($G75*$R75&gt;0,MAX(0,(J75-$H75)/(GEOMEAN($G75,$R75)-$H75)*'Title Page'!$C$60),""),"")</f>
      </c>
      <c r="X75" s="103">
        <f>IF(COUNT(K75:K75)&gt;0,IF($G75*$R75&gt;0,MAX(0,(K75-$H75)/(GEOMEAN($G75,$R75)-$H75)*'Title Page'!$C$60),""),"")</f>
      </c>
      <c r="Y75" s="103">
        <f>IF(COUNT(L75:L75)&gt;0,IF($G75*$R75&gt;0,MAX(0,(L75-$H75)/(GEOMEAN($G75,$R75)-$H75)*'Title Page'!$C$60),""),"")</f>
      </c>
      <c r="Z75" s="103">
        <f>IF(COUNT(M75:M75)&gt;0,IF($G75*$R75&gt;0,MAX(0,(M75-$H75)/(GEOMEAN($G75,$R75)-$H75)*'Title Page'!$C$60),""),"")</f>
      </c>
      <c r="AA75" s="103">
        <f>IF(COUNT(N75:N75)&gt;0,IF($G75*$R75&gt;0,MAX(0,(N75-$H75)/(GEOMEAN($G75,$R75)-$H75)*'Title Page'!$C$60),""),"")</f>
      </c>
      <c r="AB75" s="103">
        <f>IF(COUNT(O75:O75)&gt;0,IF($G75*$R75&gt;0,MAX(0,(O75-$H75)/(GEOMEAN($G75,$R75)-$H75)*'Title Page'!$C$60),""),"")</f>
      </c>
      <c r="AC75" s="104">
        <f>IF(COUNT(P75:P75)&gt;0,IF($G75*$R75&gt;0,MAX(0,(P75-$H75)/(GEOMEAN($G75,$R75)-$H75)*'Title Page'!$C$60),""),"")</f>
      </c>
      <c r="AD75" s="104">
        <f>IF(COUNT(Q75:Q75)&gt;0,IF($G75*$R75&gt;0,MAX(0,(Q75-$H75)/(GEOMEAN($G75,$R75)-$H75)*'Title Page'!$C$60),""),"")</f>
      </c>
    </row>
    <row r="76" spans="1:30" ht="13.5">
      <c r="A76" s="69"/>
      <c r="B76" s="21"/>
      <c r="C76" s="22"/>
      <c r="D76" s="23"/>
      <c r="E76" s="7"/>
      <c r="F76" s="100">
        <f t="shared" si="6"/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2">
        <f>IF($G76*$R76&gt;0,MAX(0,(1.5*$H76)/(GEOMEAN($G76,$R76))*'Title Page'!$C$60),"")</f>
      </c>
      <c r="T76" s="101">
        <f t="shared" si="5"/>
      </c>
      <c r="U76" s="102">
        <f t="shared" si="7"/>
        <v>0</v>
      </c>
      <c r="V76" s="103">
        <f>IF(COUNT(I76:I76)&gt;0,IF($G76*$R76&gt;0,MAX(0,(I76-$H76)/(GEOMEAN($G76,$R76)-$H76)*'Title Page'!$C$60),""),"")</f>
      </c>
      <c r="W76" s="103">
        <f>IF(COUNT(J76:J76)&gt;0,IF($G76*$R76&gt;0,MAX(0,(J76-$H76)/(GEOMEAN($G76,$R76)-$H76)*'Title Page'!$C$60),""),"")</f>
      </c>
      <c r="X76" s="103">
        <f>IF(COUNT(K76:K76)&gt;0,IF($G76*$R76&gt;0,MAX(0,(K76-$H76)/(GEOMEAN($G76,$R76)-$H76)*'Title Page'!$C$60),""),"")</f>
      </c>
      <c r="Y76" s="103">
        <f>IF(COUNT(L76:L76)&gt;0,IF($G76*$R76&gt;0,MAX(0,(L76-$H76)/(GEOMEAN($G76,$R76)-$H76)*'Title Page'!$C$60),""),"")</f>
      </c>
      <c r="Z76" s="103">
        <f>IF(COUNT(M76:M76)&gt;0,IF($G76*$R76&gt;0,MAX(0,(M76-$H76)/(GEOMEAN($G76,$R76)-$H76)*'Title Page'!$C$60),""),"")</f>
      </c>
      <c r="AA76" s="103">
        <f>IF(COUNT(N76:N76)&gt;0,IF($G76*$R76&gt;0,MAX(0,(N76-$H76)/(GEOMEAN($G76,$R76)-$H76)*'Title Page'!$C$60),""),"")</f>
      </c>
      <c r="AB76" s="103">
        <f>IF(COUNT(O76:O76)&gt;0,IF($G76*$R76&gt;0,MAX(0,(O76-$H76)/(GEOMEAN($G76,$R76)-$H76)*'Title Page'!$C$60),""),"")</f>
      </c>
      <c r="AC76" s="104">
        <f>IF(COUNT(P76:P76)&gt;0,IF($G76*$R76&gt;0,MAX(0,(P76-$H76)/(GEOMEAN($G76,$R76)-$H76)*'Title Page'!$C$60),""),"")</f>
      </c>
      <c r="AD76" s="104">
        <f>IF(COUNT(Q76:Q76)&gt;0,IF($G76*$R76&gt;0,MAX(0,(Q76-$H76)/(GEOMEAN($G76,$R76)-$H76)*'Title Page'!$C$60),""),"")</f>
      </c>
    </row>
    <row r="77" spans="1:30" ht="13.5">
      <c r="A77" s="69"/>
      <c r="B77" s="21"/>
      <c r="C77" s="22"/>
      <c r="D77" s="23"/>
      <c r="E77" s="7"/>
      <c r="F77" s="100">
        <f t="shared" si="6"/>
        <v>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2">
        <f>IF($G77*$R77&gt;0,MAX(0,(1.5*$H77)/(GEOMEAN($G77,$R77))*'Title Page'!$C$60),"")</f>
      </c>
      <c r="T77" s="101">
        <f t="shared" si="5"/>
      </c>
      <c r="U77" s="102">
        <f t="shared" si="7"/>
        <v>0</v>
      </c>
      <c r="V77" s="103">
        <f>IF(COUNT(I77:I77)&gt;0,IF($G77*$R77&gt;0,MAX(0,(I77-$H77)/(GEOMEAN($G77,$R77)-$H77)*'Title Page'!$C$60),""),"")</f>
      </c>
      <c r="W77" s="103">
        <f>IF(COUNT(J77:J77)&gt;0,IF($G77*$R77&gt;0,MAX(0,(J77-$H77)/(GEOMEAN($G77,$R77)-$H77)*'Title Page'!$C$60),""),"")</f>
      </c>
      <c r="X77" s="103">
        <f>IF(COUNT(K77:K77)&gt;0,IF($G77*$R77&gt;0,MAX(0,(K77-$H77)/(GEOMEAN($G77,$R77)-$H77)*'Title Page'!$C$60),""),"")</f>
      </c>
      <c r="Y77" s="103">
        <f>IF(COUNT(L77:L77)&gt;0,IF($G77*$R77&gt;0,MAX(0,(L77-$H77)/(GEOMEAN($G77,$R77)-$H77)*'Title Page'!$C$60),""),"")</f>
      </c>
      <c r="Z77" s="103">
        <f>IF(COUNT(M77:M77)&gt;0,IF($G77*$R77&gt;0,MAX(0,(M77-$H77)/(GEOMEAN($G77,$R77)-$H77)*'Title Page'!$C$60),""),"")</f>
      </c>
      <c r="AA77" s="103">
        <f>IF(COUNT(N77:N77)&gt;0,IF($G77*$R77&gt;0,MAX(0,(N77-$H77)/(GEOMEAN($G77,$R77)-$H77)*'Title Page'!$C$60),""),"")</f>
      </c>
      <c r="AB77" s="103">
        <f>IF(COUNT(O77:O77)&gt;0,IF($G77*$R77&gt;0,MAX(0,(O77-$H77)/(GEOMEAN($G77,$R77)-$H77)*'Title Page'!$C$60),""),"")</f>
      </c>
      <c r="AC77" s="104">
        <f>IF(COUNT(P77:P77)&gt;0,IF($G77*$R77&gt;0,MAX(0,(P77-$H77)/(GEOMEAN($G77,$R77)-$H77)*'Title Page'!$C$60),""),"")</f>
      </c>
      <c r="AD77" s="104">
        <f>IF(COUNT(Q77:Q77)&gt;0,IF($G77*$R77&gt;0,MAX(0,(Q77-$H77)/(GEOMEAN($G77,$R77)-$H77)*'Title Page'!$C$60),""),"")</f>
      </c>
    </row>
    <row r="78" spans="1:30" ht="13.5">
      <c r="A78" s="69"/>
      <c r="B78" s="21"/>
      <c r="C78" s="22"/>
      <c r="D78" s="23"/>
      <c r="E78" s="7"/>
      <c r="F78" s="100">
        <f t="shared" si="6"/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2">
        <f>IF($G78*$R78&gt;0,MAX(0,(1.5*$H78)/(GEOMEAN($G78,$R78))*'Title Page'!$C$60),"")</f>
      </c>
      <c r="T78" s="101">
        <f t="shared" si="5"/>
      </c>
      <c r="U78" s="102">
        <f t="shared" si="7"/>
        <v>0</v>
      </c>
      <c r="V78" s="103">
        <f>IF(COUNT(I78:I78)&gt;0,IF($G78*$R78&gt;0,MAX(0,(I78-$H78)/(GEOMEAN($G78,$R78)-$H78)*'Title Page'!$C$60),""),"")</f>
      </c>
      <c r="W78" s="103">
        <f>IF(COUNT(J78:J78)&gt;0,IF($G78*$R78&gt;0,MAX(0,(J78-$H78)/(GEOMEAN($G78,$R78)-$H78)*'Title Page'!$C$60),""),"")</f>
      </c>
      <c r="X78" s="103">
        <f>IF(COUNT(K78:K78)&gt;0,IF($G78*$R78&gt;0,MAX(0,(K78-$H78)/(GEOMEAN($G78,$R78)-$H78)*'Title Page'!$C$60),""),"")</f>
      </c>
      <c r="Y78" s="103">
        <f>IF(COUNT(L78:L78)&gt;0,IF($G78*$R78&gt;0,MAX(0,(L78-$H78)/(GEOMEAN($G78,$R78)-$H78)*'Title Page'!$C$60),""),"")</f>
      </c>
      <c r="Z78" s="103">
        <f>IF(COUNT(M78:M78)&gt;0,IF($G78*$R78&gt;0,MAX(0,(M78-$H78)/(GEOMEAN($G78,$R78)-$H78)*'Title Page'!$C$60),""),"")</f>
      </c>
      <c r="AA78" s="103">
        <f>IF(COUNT(N78:N78)&gt;0,IF($G78*$R78&gt;0,MAX(0,(N78-$H78)/(GEOMEAN($G78,$R78)-$H78)*'Title Page'!$C$60),""),"")</f>
      </c>
      <c r="AB78" s="103">
        <f>IF(COUNT(O78:O78)&gt;0,IF($G78*$R78&gt;0,MAX(0,(O78-$H78)/(GEOMEAN($G78,$R78)-$H78)*'Title Page'!$C$60),""),"")</f>
      </c>
      <c r="AC78" s="104">
        <f>IF(COUNT(P78:P78)&gt;0,IF($G78*$R78&gt;0,MAX(0,(P78-$H78)/(GEOMEAN($G78,$R78)-$H78)*'Title Page'!$C$60),""),"")</f>
      </c>
      <c r="AD78" s="104">
        <f>IF(COUNT(Q78:Q78)&gt;0,IF($G78*$R78&gt;0,MAX(0,(Q78-$H78)/(GEOMEAN($G78,$R78)-$H78)*'Title Page'!$C$60),""),"")</f>
      </c>
    </row>
    <row r="79" spans="1:30" ht="13.5">
      <c r="A79" s="69"/>
      <c r="B79" s="21"/>
      <c r="C79" s="22"/>
      <c r="D79" s="23"/>
      <c r="E79" s="7"/>
      <c r="F79" s="100">
        <f t="shared" si="6"/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2">
        <f>IF($G79*$R79&gt;0,MAX(0,(1.5*$H79)/(GEOMEAN($G79,$R79))*'Title Page'!$C$60),"")</f>
      </c>
      <c r="T79" s="101">
        <f t="shared" si="5"/>
      </c>
      <c r="U79" s="102">
        <f t="shared" si="7"/>
        <v>0</v>
      </c>
      <c r="V79" s="103">
        <f>IF(COUNT(I79:I79)&gt;0,IF($G79*$R79&gt;0,MAX(0,(I79-$H79)/(GEOMEAN($G79,$R79)-$H79)*'Title Page'!$C$60),""),"")</f>
      </c>
      <c r="W79" s="103">
        <f>IF(COUNT(J79:J79)&gt;0,IF($G79*$R79&gt;0,MAX(0,(J79-$H79)/(GEOMEAN($G79,$R79)-$H79)*'Title Page'!$C$60),""),"")</f>
      </c>
      <c r="X79" s="103">
        <f>IF(COUNT(K79:K79)&gt;0,IF($G79*$R79&gt;0,MAX(0,(K79-$H79)/(GEOMEAN($G79,$R79)-$H79)*'Title Page'!$C$60),""),"")</f>
      </c>
      <c r="Y79" s="103">
        <f>IF(COUNT(L79:L79)&gt;0,IF($G79*$R79&gt;0,MAX(0,(L79-$H79)/(GEOMEAN($G79,$R79)-$H79)*'Title Page'!$C$60),""),"")</f>
      </c>
      <c r="Z79" s="103">
        <f>IF(COUNT(M79:M79)&gt;0,IF($G79*$R79&gt;0,MAX(0,(M79-$H79)/(GEOMEAN($G79,$R79)-$H79)*'Title Page'!$C$60),""),"")</f>
      </c>
      <c r="AA79" s="103">
        <f>IF(COUNT(N79:N79)&gt;0,IF($G79*$R79&gt;0,MAX(0,(N79-$H79)/(GEOMEAN($G79,$R79)-$H79)*'Title Page'!$C$60),""),"")</f>
      </c>
      <c r="AB79" s="103">
        <f>IF(COUNT(O79:O79)&gt;0,IF($G79*$R79&gt;0,MAX(0,(O79-$H79)/(GEOMEAN($G79,$R79)-$H79)*'Title Page'!$C$60),""),"")</f>
      </c>
      <c r="AC79" s="104">
        <f>IF(COUNT(P79:P79)&gt;0,IF($G79*$R79&gt;0,MAX(0,(P79-$H79)/(GEOMEAN($G79,$R79)-$H79)*'Title Page'!$C$60),""),"")</f>
      </c>
      <c r="AD79" s="104">
        <f>IF(COUNT(Q79:Q79)&gt;0,IF($G79*$R79&gt;0,MAX(0,(Q79-$H79)/(GEOMEAN($G79,$R79)-$H79)*'Title Page'!$C$60),""),"")</f>
      </c>
    </row>
    <row r="80" spans="1:30" ht="13.5">
      <c r="A80" s="69"/>
      <c r="B80" s="21"/>
      <c r="C80" s="22"/>
      <c r="D80" s="23"/>
      <c r="E80" s="7"/>
      <c r="F80" s="100">
        <f t="shared" si="6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2">
        <f>IF($G80*$R80&gt;0,MAX(0,(1.5*$H80)/(GEOMEAN($G80,$R80))*'Title Page'!$C$60),"")</f>
      </c>
      <c r="T80" s="101">
        <f t="shared" si="5"/>
      </c>
      <c r="U80" s="102">
        <f t="shared" si="7"/>
        <v>0</v>
      </c>
      <c r="V80" s="103">
        <f>IF(COUNT(I80:I80)&gt;0,IF($G80*$R80&gt;0,MAX(0,(I80-$H80)/(GEOMEAN($G80,$R80)-$H80)*'Title Page'!$C$60),""),"")</f>
      </c>
      <c r="W80" s="103">
        <f>IF(COUNT(J80:J80)&gt;0,IF($G80*$R80&gt;0,MAX(0,(J80-$H80)/(GEOMEAN($G80,$R80)-$H80)*'Title Page'!$C$60),""),"")</f>
      </c>
      <c r="X80" s="103">
        <f>IF(COUNT(K80:K80)&gt;0,IF($G80*$R80&gt;0,MAX(0,(K80-$H80)/(GEOMEAN($G80,$R80)-$H80)*'Title Page'!$C$60),""),"")</f>
      </c>
      <c r="Y80" s="103">
        <f>IF(COUNT(L80:L80)&gt;0,IF($G80*$R80&gt;0,MAX(0,(L80-$H80)/(GEOMEAN($G80,$R80)-$H80)*'Title Page'!$C$60),""),"")</f>
      </c>
      <c r="Z80" s="103">
        <f>IF(COUNT(M80:M80)&gt;0,IF($G80*$R80&gt;0,MAX(0,(M80-$H80)/(GEOMEAN($G80,$R80)-$H80)*'Title Page'!$C$60),""),"")</f>
      </c>
      <c r="AA80" s="103">
        <f>IF(COUNT(N80:N80)&gt;0,IF($G80*$R80&gt;0,MAX(0,(N80-$H80)/(GEOMEAN($G80,$R80)-$H80)*'Title Page'!$C$60),""),"")</f>
      </c>
      <c r="AB80" s="103">
        <f>IF(COUNT(O80:O80)&gt;0,IF($G80*$R80&gt;0,MAX(0,(O80-$H80)/(GEOMEAN($G80,$R80)-$H80)*'Title Page'!$C$60),""),"")</f>
      </c>
      <c r="AC80" s="104">
        <f>IF(COUNT(P80:P80)&gt;0,IF($G80*$R80&gt;0,MAX(0,(P80-$H80)/(GEOMEAN($G80,$R80)-$H80)*'Title Page'!$C$60),""),"")</f>
      </c>
      <c r="AD80" s="104">
        <f>IF(COUNT(Q80:Q80)&gt;0,IF($G80*$R80&gt;0,MAX(0,(Q80-$H80)/(GEOMEAN($G80,$R80)-$H80)*'Title Page'!$C$60),""),"")</f>
      </c>
    </row>
    <row r="81" spans="1:30" ht="13.5">
      <c r="A81" s="69"/>
      <c r="B81" s="21"/>
      <c r="C81" s="25"/>
      <c r="D81" s="23"/>
      <c r="E81" s="7"/>
      <c r="F81" s="100">
        <f t="shared" si="6"/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2">
        <f>IF($G81*$R81&gt;0,MAX(0,(1.5*$H81)/(GEOMEAN($G81,$R81))*'Title Page'!$C$60),"")</f>
      </c>
      <c r="T81" s="101">
        <f t="shared" si="5"/>
      </c>
      <c r="U81" s="102">
        <f t="shared" si="7"/>
        <v>0</v>
      </c>
      <c r="V81" s="103">
        <f>IF(COUNT(I81:I81)&gt;0,IF($G81*$R81&gt;0,MAX(0,(I81-$H81)/(GEOMEAN($G81,$R81)-$H81)*'Title Page'!$C$60),""),"")</f>
      </c>
      <c r="W81" s="103">
        <f>IF(COUNT(J81:J81)&gt;0,IF($G81*$R81&gt;0,MAX(0,(J81-$H81)/(GEOMEAN($G81,$R81)-$H81)*'Title Page'!$C$60),""),"")</f>
      </c>
      <c r="X81" s="103">
        <f>IF(COUNT(K81:K81)&gt;0,IF($G81*$R81&gt;0,MAX(0,(K81-$H81)/(GEOMEAN($G81,$R81)-$H81)*'Title Page'!$C$60),""),"")</f>
      </c>
      <c r="Y81" s="103">
        <f>IF(COUNT(L81:L81)&gt;0,IF($G81*$R81&gt;0,MAX(0,(L81-$H81)/(GEOMEAN($G81,$R81)-$H81)*'Title Page'!$C$60),""),"")</f>
      </c>
      <c r="Z81" s="103">
        <f>IF(COUNT(M81:M81)&gt;0,IF($G81*$R81&gt;0,MAX(0,(M81-$H81)/(GEOMEAN($G81,$R81)-$H81)*'Title Page'!$C$60),""),"")</f>
      </c>
      <c r="AA81" s="103">
        <f>IF(COUNT(N81:N81)&gt;0,IF($G81*$R81&gt;0,MAX(0,(N81-$H81)/(GEOMEAN($G81,$R81)-$H81)*'Title Page'!$C$60),""),"")</f>
      </c>
      <c r="AB81" s="103">
        <f>IF(COUNT(O81:O81)&gt;0,IF($G81*$R81&gt;0,MAX(0,(O81-$H81)/(GEOMEAN($G81,$R81)-$H81)*'Title Page'!$C$60),""),"")</f>
      </c>
      <c r="AC81" s="104">
        <f>IF(COUNT(P81:P81)&gt;0,IF($G81*$R81&gt;0,MAX(0,(P81-$H81)/(GEOMEAN($G81,$R81)-$H81)*'Title Page'!$C$60),""),"")</f>
      </c>
      <c r="AD81" s="104">
        <f>IF(COUNT(Q81:Q81)&gt;0,IF($G81*$R81&gt;0,MAX(0,(Q81-$H81)/(GEOMEAN($G81,$R81)-$H81)*'Title Page'!$C$60),""),"")</f>
      </c>
    </row>
    <row r="82" spans="1:30" ht="13.5">
      <c r="A82" s="69"/>
      <c r="B82" s="21"/>
      <c r="C82" s="25"/>
      <c r="D82" s="23"/>
      <c r="E82" s="7"/>
      <c r="F82" s="100">
        <f t="shared" si="6"/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2">
        <f>IF($G82*$R82&gt;0,MAX(0,(1.5*$H82)/(GEOMEAN($G82,$R82))*'Title Page'!$C$60),"")</f>
      </c>
      <c r="T82" s="101">
        <f t="shared" si="5"/>
      </c>
      <c r="U82" s="102">
        <f t="shared" si="7"/>
        <v>0</v>
      </c>
      <c r="V82" s="103">
        <f>IF(COUNT(I82:I82)&gt;0,IF($G82*$R82&gt;0,MAX(0,(I82-$H82)/(GEOMEAN($G82,$R82)-$H82)*'Title Page'!$C$60),""),"")</f>
      </c>
      <c r="W82" s="103">
        <f>IF(COUNT(J82:J82)&gt;0,IF($G82*$R82&gt;0,MAX(0,(J82-$H82)/(GEOMEAN($G82,$R82)-$H82)*'Title Page'!$C$60),""),"")</f>
      </c>
      <c r="X82" s="103">
        <f>IF(COUNT(K82:K82)&gt;0,IF($G82*$R82&gt;0,MAX(0,(K82-$H82)/(GEOMEAN($G82,$R82)-$H82)*'Title Page'!$C$60),""),"")</f>
      </c>
      <c r="Y82" s="103">
        <f>IF(COUNT(L82:L82)&gt;0,IF($G82*$R82&gt;0,MAX(0,(L82-$H82)/(GEOMEAN($G82,$R82)-$H82)*'Title Page'!$C$60),""),"")</f>
      </c>
      <c r="Z82" s="103">
        <f>IF(COUNT(M82:M82)&gt;0,IF($G82*$R82&gt;0,MAX(0,(M82-$H82)/(GEOMEAN($G82,$R82)-$H82)*'Title Page'!$C$60),""),"")</f>
      </c>
      <c r="AA82" s="103">
        <f>IF(COUNT(N82:N82)&gt;0,IF($G82*$R82&gt;0,MAX(0,(N82-$H82)/(GEOMEAN($G82,$R82)-$H82)*'Title Page'!$C$60),""),"")</f>
      </c>
      <c r="AB82" s="103">
        <f>IF(COUNT(O82:O82)&gt;0,IF($G82*$R82&gt;0,MAX(0,(O82-$H82)/(GEOMEAN($G82,$R82)-$H82)*'Title Page'!$C$60),""),"")</f>
      </c>
      <c r="AC82" s="104">
        <f>IF(COUNT(P82:P82)&gt;0,IF($G82*$R82&gt;0,MAX(0,(P82-$H82)/(GEOMEAN($G82,$R82)-$H82)*'Title Page'!$C$60),""),"")</f>
      </c>
      <c r="AD82" s="104">
        <f>IF(COUNT(Q82:Q82)&gt;0,IF($G82*$R82&gt;0,MAX(0,(Q82-$H82)/(GEOMEAN($G82,$R82)-$H82)*'Title Page'!$C$60),""),"")</f>
      </c>
    </row>
    <row r="83" spans="1:30" ht="13.5">
      <c r="A83" s="69"/>
      <c r="B83" s="18"/>
      <c r="C83" s="19"/>
      <c r="D83" s="20"/>
      <c r="E83" s="7"/>
      <c r="F83" s="100">
        <f t="shared" si="6"/>
        <v>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2">
        <f>IF($G83*$R83&gt;0,MAX(0,(1.5*$H83)/(GEOMEAN($G83,$R83))*'Title Page'!$C$60),"")</f>
      </c>
      <c r="T83" s="101">
        <f t="shared" si="5"/>
      </c>
      <c r="U83" s="102">
        <f t="shared" si="7"/>
        <v>0</v>
      </c>
      <c r="V83" s="103">
        <f>IF(COUNT(I83:I83)&gt;0,IF($G83*$R83&gt;0,MAX(0,(I83-$H83)/(GEOMEAN($G83,$R83)-$H83)*'Title Page'!$C$60),""),"")</f>
      </c>
      <c r="W83" s="103">
        <f>IF(COUNT(J83:J83)&gt;0,IF($G83*$R83&gt;0,MAX(0,(J83-$H83)/(GEOMEAN($G83,$R83)-$H83)*'Title Page'!$C$60),""),"")</f>
      </c>
      <c r="X83" s="103">
        <f>IF(COUNT(K83:K83)&gt;0,IF($G83*$R83&gt;0,MAX(0,(K83-$H83)/(GEOMEAN($G83,$R83)-$H83)*'Title Page'!$C$60),""),"")</f>
      </c>
      <c r="Y83" s="103">
        <f>IF(COUNT(L83:L83)&gt;0,IF($G83*$R83&gt;0,MAX(0,(L83-$H83)/(GEOMEAN($G83,$R83)-$H83)*'Title Page'!$C$60),""),"")</f>
      </c>
      <c r="Z83" s="103">
        <f>IF(COUNT(M83:M83)&gt;0,IF($G83*$R83&gt;0,MAX(0,(M83-$H83)/(GEOMEAN($G83,$R83)-$H83)*'Title Page'!$C$60),""),"")</f>
      </c>
      <c r="AA83" s="103">
        <f>IF(COUNT(N83:N83)&gt;0,IF($G83*$R83&gt;0,MAX(0,(N83-$H83)/(GEOMEAN($G83,$R83)-$H83)*'Title Page'!$C$60),""),"")</f>
      </c>
      <c r="AB83" s="103">
        <f>IF(COUNT(O83:O83)&gt;0,IF($G83*$R83&gt;0,MAX(0,(O83-$H83)/(GEOMEAN($G83,$R83)-$H83)*'Title Page'!$C$60),""),"")</f>
      </c>
      <c r="AC83" s="104">
        <f>IF(COUNT(P83:P83)&gt;0,IF($G83*$R83&gt;0,MAX(0,(P83-$H83)/(GEOMEAN($G83,$R83)-$H83)*'Title Page'!$C$60),""),"")</f>
      </c>
      <c r="AD83" s="104">
        <f>IF(COUNT(Q83:Q83)&gt;0,IF($G83*$R83&gt;0,MAX(0,(Q83-$H83)/(GEOMEAN($G83,$R83)-$H83)*'Title Page'!$C$60),""),"")</f>
      </c>
    </row>
    <row r="84" spans="1:30" ht="13.5">
      <c r="A84" s="69"/>
      <c r="B84" s="21"/>
      <c r="C84" s="22"/>
      <c r="D84" s="23"/>
      <c r="E84" s="7"/>
      <c r="F84" s="100">
        <f t="shared" si="6"/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2">
        <f>IF($G84*$R84&gt;0,MAX(0,(1.5*$H84)/(GEOMEAN($G84,$R84))*'Title Page'!$C$60),"")</f>
      </c>
      <c r="T84" s="101">
        <f t="shared" si="5"/>
      </c>
      <c r="U84" s="102">
        <f t="shared" si="7"/>
        <v>0</v>
      </c>
      <c r="V84" s="103">
        <f>IF(COUNT(I84:I84)&gt;0,IF($G84*$R84&gt;0,MAX(0,(I84-$H84)/(GEOMEAN($G84,$R84)-$H84)*'Title Page'!$C$60),""),"")</f>
      </c>
      <c r="W84" s="103">
        <f>IF(COUNT(J84:J84)&gt;0,IF($G84*$R84&gt;0,MAX(0,(J84-$H84)/(GEOMEAN($G84,$R84)-$H84)*'Title Page'!$C$60),""),"")</f>
      </c>
      <c r="X84" s="103">
        <f>IF(COUNT(K84:K84)&gt;0,IF($G84*$R84&gt;0,MAX(0,(K84-$H84)/(GEOMEAN($G84,$R84)-$H84)*'Title Page'!$C$60),""),"")</f>
      </c>
      <c r="Y84" s="103">
        <f>IF(COUNT(L84:L84)&gt;0,IF($G84*$R84&gt;0,MAX(0,(L84-$H84)/(GEOMEAN($G84,$R84)-$H84)*'Title Page'!$C$60),""),"")</f>
      </c>
      <c r="Z84" s="103">
        <f>IF(COUNT(M84:M84)&gt;0,IF($G84*$R84&gt;0,MAX(0,(M84-$H84)/(GEOMEAN($G84,$R84)-$H84)*'Title Page'!$C$60),""),"")</f>
      </c>
      <c r="AA84" s="103">
        <f>IF(COUNT(N84:N84)&gt;0,IF($G84*$R84&gt;0,MAX(0,(N84-$H84)/(GEOMEAN($G84,$R84)-$H84)*'Title Page'!$C$60),""),"")</f>
      </c>
      <c r="AB84" s="103">
        <f>IF(COUNT(O84:O84)&gt;0,IF($G84*$R84&gt;0,MAX(0,(O84-$H84)/(GEOMEAN($G84,$R84)-$H84)*'Title Page'!$C$60),""),"")</f>
      </c>
      <c r="AC84" s="104">
        <f>IF(COUNT(P84:P84)&gt;0,IF($G84*$R84&gt;0,MAX(0,(P84-$H84)/(GEOMEAN($G84,$R84)-$H84)*'Title Page'!$C$60),""),"")</f>
      </c>
      <c r="AD84" s="104">
        <f>IF(COUNT(Q84:Q84)&gt;0,IF($G84*$R84&gt;0,MAX(0,(Q84-$H84)/(GEOMEAN($G84,$R84)-$H84)*'Title Page'!$C$60),""),"")</f>
      </c>
    </row>
    <row r="85" spans="1:30" ht="13.5">
      <c r="A85" s="69"/>
      <c r="B85" s="21"/>
      <c r="C85" s="22"/>
      <c r="D85" s="23"/>
      <c r="E85" s="7"/>
      <c r="F85" s="100">
        <f t="shared" si="6"/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2">
        <f>IF($G85*$R85&gt;0,MAX(0,(1.5*$H85)/(GEOMEAN($G85,$R85))*'Title Page'!$C$60),"")</f>
      </c>
      <c r="T85" s="101">
        <f t="shared" si="5"/>
      </c>
      <c r="U85" s="102">
        <f t="shared" si="7"/>
        <v>0</v>
      </c>
      <c r="V85" s="103">
        <f>IF(COUNT(I85:I85)&gt;0,IF($G85*$R85&gt;0,MAX(0,(I85-$H85)/(GEOMEAN($G85,$R85)-$H85)*'Title Page'!$C$60),""),"")</f>
      </c>
      <c r="W85" s="103">
        <f>IF(COUNT(J85:J85)&gt;0,IF($G85*$R85&gt;0,MAX(0,(J85-$H85)/(GEOMEAN($G85,$R85)-$H85)*'Title Page'!$C$60),""),"")</f>
      </c>
      <c r="X85" s="103">
        <f>IF(COUNT(K85:K85)&gt;0,IF($G85*$R85&gt;0,MAX(0,(K85-$H85)/(GEOMEAN($G85,$R85)-$H85)*'Title Page'!$C$60),""),"")</f>
      </c>
      <c r="Y85" s="103">
        <f>IF(COUNT(L85:L85)&gt;0,IF($G85*$R85&gt;0,MAX(0,(L85-$H85)/(GEOMEAN($G85,$R85)-$H85)*'Title Page'!$C$60),""),"")</f>
      </c>
      <c r="Z85" s="103">
        <f>IF(COUNT(M85:M85)&gt;0,IF($G85*$R85&gt;0,MAX(0,(M85-$H85)/(GEOMEAN($G85,$R85)-$H85)*'Title Page'!$C$60),""),"")</f>
      </c>
      <c r="AA85" s="103">
        <f>IF(COUNT(N85:N85)&gt;0,IF($G85*$R85&gt;0,MAX(0,(N85-$H85)/(GEOMEAN($G85,$R85)-$H85)*'Title Page'!$C$60),""),"")</f>
      </c>
      <c r="AB85" s="103">
        <f>IF(COUNT(O85:O85)&gt;0,IF($G85*$R85&gt;0,MAX(0,(O85-$H85)/(GEOMEAN($G85,$R85)-$H85)*'Title Page'!$C$60),""),"")</f>
      </c>
      <c r="AC85" s="104">
        <f>IF(COUNT(P85:P85)&gt;0,IF($G85*$R85&gt;0,MAX(0,(P85-$H85)/(GEOMEAN($G85,$R85)-$H85)*'Title Page'!$C$60),""),"")</f>
      </c>
      <c r="AD85" s="104">
        <f>IF(COUNT(Q85:Q85)&gt;0,IF($G85*$R85&gt;0,MAX(0,(Q85-$H85)/(GEOMEAN($G85,$R85)-$H85)*'Title Page'!$C$60),""),"")</f>
      </c>
    </row>
    <row r="86" spans="1:30" s="15" customFormat="1" ht="14.25" thickBot="1">
      <c r="A86" s="138"/>
      <c r="B86" s="139"/>
      <c r="C86" s="140"/>
      <c r="D86" s="141"/>
      <c r="E86" s="142"/>
      <c r="F86" s="143">
        <f t="shared" si="6"/>
        <v>0</v>
      </c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97">
        <f>IF($G86*$R86&gt;0,MAX(0,(1.5*$H86)/(GEOMEAN($G86,$R86))*'Title Page'!$C$60),"")</f>
      </c>
      <c r="T86" s="145">
        <f t="shared" si="5"/>
      </c>
      <c r="U86" s="146">
        <f t="shared" si="7"/>
        <v>0</v>
      </c>
      <c r="V86" s="147">
        <f>IF(COUNT(I86:I86)&gt;0,IF($G86*$R86&gt;0,MAX(0,(I86-$H86)/(GEOMEAN($G86,$R86)-$H86)*'Title Page'!$C$60),""),"")</f>
      </c>
      <c r="W86" s="147">
        <f>IF(COUNT(J86:J86)&gt;0,IF($G86*$R86&gt;0,MAX(0,(J86-$H86)/(GEOMEAN($G86,$R86)-$H86)*'Title Page'!$C$60),""),"")</f>
      </c>
      <c r="X86" s="147">
        <f>IF(COUNT(K86:K86)&gt;0,IF($G86*$R86&gt;0,MAX(0,(K86-$H86)/(GEOMEAN($G86,$R86)-$H86)*'Title Page'!$C$60),""),"")</f>
      </c>
      <c r="Y86" s="147">
        <f>IF(COUNT(L86:L86)&gt;0,IF($G86*$R86&gt;0,MAX(0,(L86-$H86)/(GEOMEAN($G86,$R86)-$H86)*'Title Page'!$C$60),""),"")</f>
      </c>
      <c r="Z86" s="147">
        <f>IF(COUNT(M86:M86)&gt;0,IF($G86*$R86&gt;0,MAX(0,(M86-$H86)/(GEOMEAN($G86,$R86)-$H86)*'Title Page'!$C$60),""),"")</f>
      </c>
      <c r="AA86" s="147">
        <f>IF(COUNT(N86:N86)&gt;0,IF($G86*$R86&gt;0,MAX(0,(N86-$H86)/(GEOMEAN($G86,$R86)-$H86)*'Title Page'!$C$60),""),"")</f>
      </c>
      <c r="AB86" s="147">
        <f>IF(COUNT(O86:O86)&gt;0,IF($G86*$R86&gt;0,MAX(0,(O86-$H86)/(GEOMEAN($G86,$R86)-$H86)*'Title Page'!$C$60),""),"")</f>
      </c>
      <c r="AC86" s="148">
        <f>IF(COUNT(P86:P86)&gt;0,IF($G86*$R86&gt;0,MAX(0,(P86-$H86)/(GEOMEAN($G86,$R86)-$H86)*'Title Page'!$C$60),""),"")</f>
      </c>
      <c r="AD86" s="148">
        <f>IF(COUNT(Q86:Q86)&gt;0,IF($G86*$R86&gt;0,MAX(0,(Q86-$H86)/(GEOMEAN($G86,$R86)-$H86)*'Title Page'!$C$60),""),"")</f>
      </c>
    </row>
    <row r="88" ht="14.25" thickBot="1"/>
    <row r="89" spans="16:30" ht="13.5">
      <c r="P89" s="105"/>
      <c r="Q89" s="13"/>
      <c r="R89" s="13"/>
      <c r="S89" s="106"/>
      <c r="T89" s="107"/>
      <c r="U89" s="108"/>
      <c r="V89" s="13"/>
      <c r="W89" s="13"/>
      <c r="X89" s="13"/>
      <c r="Y89" s="13"/>
      <c r="Z89" s="13"/>
      <c r="AA89" s="13"/>
      <c r="AB89" s="13"/>
      <c r="AC89" s="13"/>
      <c r="AD89" s="30"/>
    </row>
    <row r="90" spans="16:30" ht="15.75">
      <c r="P90" s="109"/>
      <c r="Q90" s="9"/>
      <c r="R90" s="9"/>
      <c r="S90" s="110"/>
      <c r="T90" s="111"/>
      <c r="U90" s="112"/>
      <c r="V90" s="16" t="s">
        <v>61</v>
      </c>
      <c r="W90" s="9"/>
      <c r="X90" s="9"/>
      <c r="Y90" s="9"/>
      <c r="Z90" s="9"/>
      <c r="AA90" s="9"/>
      <c r="AB90" s="9"/>
      <c r="AC90" s="9"/>
      <c r="AD90" s="31"/>
    </row>
    <row r="91" spans="16:30" ht="15.75">
      <c r="P91" s="109"/>
      <c r="Q91" s="9"/>
      <c r="R91" s="9"/>
      <c r="S91" s="110"/>
      <c r="T91" s="111"/>
      <c r="U91" s="113" t="s">
        <v>60</v>
      </c>
      <c r="V91" s="14">
        <f aca="true" t="shared" si="8" ref="V91:AA91">COUNT(V9:V86)</f>
        <v>0</v>
      </c>
      <c r="W91" s="14">
        <f t="shared" si="8"/>
        <v>0</v>
      </c>
      <c r="X91" s="14">
        <f t="shared" si="8"/>
        <v>0</v>
      </c>
      <c r="Y91" s="14">
        <f t="shared" si="8"/>
        <v>0</v>
      </c>
      <c r="Z91" s="14">
        <f t="shared" si="8"/>
        <v>0</v>
      </c>
      <c r="AA91" s="14">
        <f t="shared" si="8"/>
        <v>0</v>
      </c>
      <c r="AB91" s="14"/>
      <c r="AC91" s="14"/>
      <c r="AD91" s="32"/>
    </row>
    <row r="92" spans="16:30" ht="15.75">
      <c r="P92" s="109"/>
      <c r="Q92" s="9"/>
      <c r="R92" s="9"/>
      <c r="S92" s="110"/>
      <c r="T92" s="111"/>
      <c r="U92" s="114"/>
      <c r="V92" s="14"/>
      <c r="W92" s="14"/>
      <c r="X92" s="14"/>
      <c r="Y92" s="14"/>
      <c r="Z92" s="14"/>
      <c r="AA92" s="14"/>
      <c r="AB92" s="14"/>
      <c r="AC92" s="14"/>
      <c r="AD92" s="32"/>
    </row>
    <row r="93" spans="16:30" ht="15.75">
      <c r="P93" s="109"/>
      <c r="Q93" s="9"/>
      <c r="R93" s="9"/>
      <c r="S93" s="110"/>
      <c r="T93" s="111"/>
      <c r="U93" s="113" t="s">
        <v>40</v>
      </c>
      <c r="V93" s="115" t="e">
        <f>IF(_XLL.ISTGERADE(V104),V106,V105)</f>
        <v>#NUM!</v>
      </c>
      <c r="W93" s="115" t="e">
        <f>IF(_XLL.ISTGERADE(W104),W106,W105)</f>
        <v>#NUM!</v>
      </c>
      <c r="X93" s="115" t="e">
        <f>IF(_XLL.ISTGERADE(X104),X106,X105)</f>
        <v>#NUM!</v>
      </c>
      <c r="Y93" s="115" t="e">
        <f>IF(_XLL.ISTGERADE(Y104),Y106,Y105)</f>
        <v>#NUM!</v>
      </c>
      <c r="Z93" s="115" t="e">
        <f>IF(_XLL.ISTGERADE(Z104),Z106,Z105)</f>
        <v>#NUM!</v>
      </c>
      <c r="AA93" s="115" t="e">
        <f>IF(_XLL.ISTGERADE(AA104),AA106,AA105)</f>
        <v>#NUM!</v>
      </c>
      <c r="AB93" s="115"/>
      <c r="AC93" s="115"/>
      <c r="AD93" s="116"/>
    </row>
    <row r="94" spans="16:30" ht="15.75">
      <c r="P94" s="109"/>
      <c r="Q94" s="9"/>
      <c r="R94" s="9"/>
      <c r="S94" s="110"/>
      <c r="T94" s="111"/>
      <c r="U94" s="113" t="s">
        <v>41</v>
      </c>
      <c r="V94" s="117" t="e">
        <f aca="true" t="shared" si="9" ref="V94:AA94">V102/V103</f>
        <v>#NUM!</v>
      </c>
      <c r="W94" s="117" t="e">
        <f t="shared" si="9"/>
        <v>#NUM!</v>
      </c>
      <c r="X94" s="117" t="e">
        <f t="shared" si="9"/>
        <v>#NUM!</v>
      </c>
      <c r="Y94" s="117" t="e">
        <f t="shared" si="9"/>
        <v>#NUM!</v>
      </c>
      <c r="Z94" s="117" t="e">
        <f t="shared" si="9"/>
        <v>#NUM!</v>
      </c>
      <c r="AA94" s="117" t="e">
        <f t="shared" si="9"/>
        <v>#NUM!</v>
      </c>
      <c r="AB94" s="117"/>
      <c r="AC94" s="117"/>
      <c r="AD94" s="118"/>
    </row>
    <row r="95" spans="16:30" ht="14.25" thickBot="1">
      <c r="P95" s="119"/>
      <c r="Q95" s="15"/>
      <c r="R95" s="15"/>
      <c r="S95" s="97"/>
      <c r="T95" s="120"/>
      <c r="U95" s="121"/>
      <c r="V95" s="15"/>
      <c r="W95" s="15"/>
      <c r="X95" s="15"/>
      <c r="Y95" s="15"/>
      <c r="Z95" s="15"/>
      <c r="AA95" s="15"/>
      <c r="AB95" s="15"/>
      <c r="AC95" s="15"/>
      <c r="AD95" s="33"/>
    </row>
    <row r="99" spans="19:30" ht="13.5">
      <c r="S99" s="122"/>
      <c r="T99" s="123"/>
      <c r="U99" s="124"/>
      <c r="V99" s="11"/>
      <c r="W99" s="11"/>
      <c r="X99" s="11"/>
      <c r="Y99" s="11"/>
      <c r="Z99" s="11"/>
      <c r="AA99" s="11"/>
      <c r="AB99" s="11"/>
      <c r="AC99" s="11"/>
      <c r="AD99" s="28"/>
    </row>
    <row r="100" spans="19:30" ht="13.5">
      <c r="S100" s="125"/>
      <c r="T100" s="111"/>
      <c r="U100" s="112"/>
      <c r="V100" s="126" t="s">
        <v>42</v>
      </c>
      <c r="W100" s="9"/>
      <c r="X100" s="9"/>
      <c r="Y100" s="9"/>
      <c r="Z100" s="9"/>
      <c r="AA100" s="9"/>
      <c r="AB100" s="9"/>
      <c r="AC100" s="9"/>
      <c r="AD100" s="27"/>
    </row>
    <row r="101" spans="19:30" ht="13.5">
      <c r="S101" s="125"/>
      <c r="T101" s="111"/>
      <c r="U101" s="127" t="s">
        <v>39</v>
      </c>
      <c r="V101" s="128" t="e">
        <f aca="true" t="shared" si="10" ref="V101:AA101">MEDIAN(V9:V86)</f>
        <v>#NUM!</v>
      </c>
      <c r="W101" s="128" t="e">
        <f t="shared" si="10"/>
        <v>#NUM!</v>
      </c>
      <c r="X101" s="128" t="e">
        <f t="shared" si="10"/>
        <v>#NUM!</v>
      </c>
      <c r="Y101" s="128" t="e">
        <f t="shared" si="10"/>
        <v>#NUM!</v>
      </c>
      <c r="Z101" s="128" t="e">
        <f t="shared" si="10"/>
        <v>#NUM!</v>
      </c>
      <c r="AA101" s="128" t="e">
        <f t="shared" si="10"/>
        <v>#NUM!</v>
      </c>
      <c r="AB101" s="128"/>
      <c r="AC101" s="128"/>
      <c r="AD101" s="129"/>
    </row>
    <row r="102" spans="19:30" ht="13.5">
      <c r="S102" s="125"/>
      <c r="T102" s="111"/>
      <c r="U102" s="127" t="s">
        <v>34</v>
      </c>
      <c r="V102" s="9" t="e">
        <f aca="true" t="shared" si="11" ref="V102:AA102">PERCENTILE(V9:V86,0.1)</f>
        <v>#NUM!</v>
      </c>
      <c r="W102" s="9" t="e">
        <f t="shared" si="11"/>
        <v>#NUM!</v>
      </c>
      <c r="X102" s="9" t="e">
        <f t="shared" si="11"/>
        <v>#NUM!</v>
      </c>
      <c r="Y102" s="9" t="e">
        <f t="shared" si="11"/>
        <v>#NUM!</v>
      </c>
      <c r="Z102" s="9" t="e">
        <f t="shared" si="11"/>
        <v>#NUM!</v>
      </c>
      <c r="AA102" s="9" t="e">
        <f t="shared" si="11"/>
        <v>#NUM!</v>
      </c>
      <c r="AB102" s="9"/>
      <c r="AC102" s="9"/>
      <c r="AD102" s="27"/>
    </row>
    <row r="103" spans="19:30" ht="13.5">
      <c r="S103" s="125"/>
      <c r="T103" s="111"/>
      <c r="U103" s="127" t="s">
        <v>35</v>
      </c>
      <c r="V103" s="9" t="e">
        <f aca="true" t="shared" si="12" ref="V103:AA103">PERCENTILE(V9:V86,0.9)</f>
        <v>#NUM!</v>
      </c>
      <c r="W103" s="9" t="e">
        <f t="shared" si="12"/>
        <v>#NUM!</v>
      </c>
      <c r="X103" s="9" t="e">
        <f t="shared" si="12"/>
        <v>#NUM!</v>
      </c>
      <c r="Y103" s="9" t="e">
        <f t="shared" si="12"/>
        <v>#NUM!</v>
      </c>
      <c r="Z103" s="9" t="e">
        <f t="shared" si="12"/>
        <v>#NUM!</v>
      </c>
      <c r="AA103" s="9" t="e">
        <f t="shared" si="12"/>
        <v>#NUM!</v>
      </c>
      <c r="AB103" s="9"/>
      <c r="AC103" s="9"/>
      <c r="AD103" s="27"/>
    </row>
    <row r="104" spans="19:30" ht="13.5">
      <c r="S104" s="125"/>
      <c r="T104" s="111"/>
      <c r="U104" s="127" t="s">
        <v>36</v>
      </c>
      <c r="V104" s="9">
        <f aca="true" t="shared" si="13" ref="V104:AA104">COUNTIF(V9:V86,CONCATENATE("&gt;",V103/10))</f>
        <v>0</v>
      </c>
      <c r="W104" s="9">
        <f t="shared" si="13"/>
        <v>0</v>
      </c>
      <c r="X104" s="9">
        <f t="shared" si="13"/>
        <v>0</v>
      </c>
      <c r="Y104" s="9">
        <f t="shared" si="13"/>
        <v>0</v>
      </c>
      <c r="Z104" s="9">
        <f t="shared" si="13"/>
        <v>0</v>
      </c>
      <c r="AA104" s="9">
        <f t="shared" si="13"/>
        <v>0</v>
      </c>
      <c r="AB104" s="9"/>
      <c r="AC104" s="9"/>
      <c r="AD104" s="27"/>
    </row>
    <row r="105" spans="19:30" ht="13.5">
      <c r="S105" s="125"/>
      <c r="T105" s="111"/>
      <c r="U105" s="127" t="s">
        <v>37</v>
      </c>
      <c r="V105" s="9" t="e">
        <f aca="true" t="shared" si="14" ref="V105:AA105">LARGE(V9:V86,(V104+1)/2)</f>
        <v>#NUM!</v>
      </c>
      <c r="W105" s="9" t="e">
        <f t="shared" si="14"/>
        <v>#NUM!</v>
      </c>
      <c r="X105" s="9" t="e">
        <f t="shared" si="14"/>
        <v>#NUM!</v>
      </c>
      <c r="Y105" s="9" t="e">
        <f t="shared" si="14"/>
        <v>#NUM!</v>
      </c>
      <c r="Z105" s="9" t="e">
        <f t="shared" si="14"/>
        <v>#NUM!</v>
      </c>
      <c r="AA105" s="9" t="e">
        <f t="shared" si="14"/>
        <v>#NUM!</v>
      </c>
      <c r="AB105" s="9"/>
      <c r="AC105" s="9"/>
      <c r="AD105" s="27"/>
    </row>
    <row r="106" spans="19:30" ht="13.5">
      <c r="S106" s="125"/>
      <c r="T106" s="111"/>
      <c r="U106" s="127" t="s">
        <v>38</v>
      </c>
      <c r="V106" s="9" t="e">
        <f aca="true" t="shared" si="15" ref="V106:AA106">(LARGE(V9:V86,V104/2)+LARGE(V9:V86,V104/2+1))/2</f>
        <v>#NUM!</v>
      </c>
      <c r="W106" s="9" t="e">
        <f t="shared" si="15"/>
        <v>#NUM!</v>
      </c>
      <c r="X106" s="9" t="e">
        <f t="shared" si="15"/>
        <v>#NUM!</v>
      </c>
      <c r="Y106" s="9" t="e">
        <f t="shared" si="15"/>
        <v>#NUM!</v>
      </c>
      <c r="Z106" s="9" t="e">
        <f t="shared" si="15"/>
        <v>#NUM!</v>
      </c>
      <c r="AA106" s="9" t="e">
        <f t="shared" si="15"/>
        <v>#NUM!</v>
      </c>
      <c r="AB106" s="9"/>
      <c r="AC106" s="9"/>
      <c r="AD106" s="27"/>
    </row>
    <row r="107" spans="19:30" ht="13.5">
      <c r="S107" s="130"/>
      <c r="T107" s="131"/>
      <c r="U107" s="132"/>
      <c r="V107" s="12"/>
      <c r="W107" s="12"/>
      <c r="X107" s="12"/>
      <c r="Y107" s="12"/>
      <c r="Z107" s="12"/>
      <c r="AA107" s="12"/>
      <c r="AB107" s="12"/>
      <c r="AC107" s="12"/>
      <c r="AD107" s="29"/>
    </row>
    <row r="108" ht="13.5">
      <c r="U108" s="49"/>
    </row>
  </sheetData>
  <sheetProtection password="F73F" sheet="1" objects="1" scenarios="1"/>
  <mergeCells count="5">
    <mergeCell ref="F4:F8"/>
    <mergeCell ref="V5:AD5"/>
    <mergeCell ref="B3:E3"/>
    <mergeCell ref="G5:R5"/>
    <mergeCell ref="G4:R4"/>
  </mergeCells>
  <conditionalFormatting sqref="T9:T86">
    <cfRule type="cellIs" priority="1" dxfId="0" operator="equal" stopIfTrue="1">
      <formula>"Fine"</formula>
    </cfRule>
    <cfRule type="cellIs" priority="2" dxfId="1" operator="equal" stopIfTrue="1">
      <formula>"Repeat"</formula>
    </cfRule>
  </conditionalFormatting>
  <conditionalFormatting sqref="V9:AD86">
    <cfRule type="cellIs" priority="3" dxfId="2" operator="equal" stopIfTrue="1">
      <formula>I9</formula>
    </cfRule>
    <cfRule type="cellIs" priority="4" dxfId="1" operator="lessThanOrEqual" stopIfTrue="1">
      <formula>$S9</formula>
    </cfRule>
  </conditionalFormatting>
  <dataValidations count="1">
    <dataValidation type="decimal" allowBlank="1" showInputMessage="1" showErrorMessage="1" errorTitle="Invalid entry" error="Enter positive integer (543) or positive number with a maximum of two decimals (543.21). Depending on the Excel version you may need to use a &quot;,&quot; instead of a &quot;.&quot;. Thank you for consideration. Maximum entry is 99999.99." sqref="G9:R86">
      <formula1>0</formula1>
      <formula2>100000</formula2>
    </dataValidation>
  </dataValidations>
  <printOptions/>
  <pageMargins left="0.7874015748031497" right="0.7874015748031497" top="0.6299212598425197" bottom="0.31496062992125984" header="0.5118110236220472" footer="0.31496062992125984"/>
  <pageSetup horizontalDpi="600" verticalDpi="600" orientation="landscape" paperSize="9" scale="35" r:id="rId3"/>
  <headerFooter alignWithMargins="0">
    <oddHeader>&amp;L&amp;"Arial,Fett"&amp;14Flegel et al. Rh flow cytometry - Coordinator's report. Transfus Clin Biol 2002, in press&amp;C&amp;"Arial,Fett"&amp;14Spreadsheet version 1.1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61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18.8515625" style="0" customWidth="1"/>
    <col min="11" max="11" width="18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sheetProtection password="F73F" sheet="1" objects="1" scenarios="1"/>
  <printOptions/>
  <pageMargins left="0.7874015748031497" right="0.7874015748031497" top="0.6299212598425197" bottom="0.31496062992125984" header="0.5118110236220472" footer="0.31496062992125984"/>
  <pageSetup horizontalDpi="600" verticalDpi="600" orientation="landscape" paperSize="9" scale="35" r:id="rId3"/>
  <headerFooter alignWithMargins="0">
    <oddHeader>&amp;LRh flow cytometry section&amp;C4th International Workshop on Monoclonal Antibodies
Paris 19 + 20 July 2001&amp;RUse of data with prior written permission only.</oddHeader>
  </headerFooter>
  <legacyDrawing r:id="rId2"/>
  <oleObjects>
    <oleObject progId="Word.Document.8" shapeId="953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Flegel</dc:creator>
  <cp:keywords/>
  <dc:description/>
  <cp:lastModifiedBy>Flegel</cp:lastModifiedBy>
  <cp:lastPrinted>2001-08-10T14:42:21Z</cp:lastPrinted>
  <dcterms:created xsi:type="dcterms:W3CDTF">2000-09-01T09:36:30Z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